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5" windowWidth="12000" windowHeight="6810" tabRatio="495" activeTab="0"/>
  </bookViews>
  <sheets>
    <sheet name="Cash Flow of March' 2015" sheetId="1" r:id="rId1"/>
  </sheets>
  <definedNames>
    <definedName name="_xlnm.Print_Area" localSheetId="0">'Cash Flow of March'' 2015'!$A$1:$O$52</definedName>
  </definedNames>
  <calcPr fullCalcOnLoad="1"/>
</workbook>
</file>

<file path=xl/sharedStrings.xml><?xml version="1.0" encoding="utf-8"?>
<sst xmlns="http://schemas.openxmlformats.org/spreadsheetml/2006/main" count="77" uniqueCount="73">
  <si>
    <t>LIC</t>
  </si>
  <si>
    <t>TOTAL</t>
  </si>
  <si>
    <t>AS ON</t>
  </si>
  <si>
    <t>Govt.</t>
  </si>
  <si>
    <t>E  X  P  E  N  D  I  T  U  R E</t>
  </si>
  <si>
    <t>R  E  C  E  I  P  T     O  F      F  U  N  D</t>
  </si>
  <si>
    <t>Tuirial H.E.Project.</t>
  </si>
  <si>
    <t>Tipaimukh H.E.Project</t>
  </si>
  <si>
    <t>Tripura Gas Turbine Project.</t>
  </si>
  <si>
    <t>SL.</t>
  </si>
  <si>
    <t>NORTH EASTERN ELECTRIC POWER CORPORATION LIMITED</t>
  </si>
  <si>
    <t>Kameng H.E.Project</t>
  </si>
  <si>
    <t>Pare H.E Project</t>
  </si>
  <si>
    <t xml:space="preserve">                     </t>
  </si>
  <si>
    <t>Garo Hills Coal Based Themal Power Project.</t>
  </si>
  <si>
    <t>Renovation &amp; Modernisation, Kopili Power Station</t>
  </si>
  <si>
    <t>Agartala Gas Turbine Extension Project</t>
  </si>
  <si>
    <t>Bond / PFC</t>
  </si>
  <si>
    <t>PFC / ECB</t>
  </si>
  <si>
    <t xml:space="preserve">ECB </t>
  </si>
  <si>
    <t>DONER</t>
  </si>
  <si>
    <t>A</t>
  </si>
  <si>
    <t>B</t>
  </si>
  <si>
    <t xml:space="preserve">    TOTAL - A </t>
  </si>
  <si>
    <t>NAME OF  PROJECT</t>
  </si>
  <si>
    <t xml:space="preserve">ECB/DONER </t>
  </si>
  <si>
    <t>(7+8)</t>
  </si>
  <si>
    <t>ON GOING PROJECTS: MOP SCHEMES</t>
  </si>
  <si>
    <t>COMMISSIONED PROJECTS: ADDITIONAL CAPEX</t>
  </si>
  <si>
    <t>Kopili H.E.Project</t>
  </si>
  <si>
    <t>Doyang H.E.Project</t>
  </si>
  <si>
    <t>Ranganadi H.E.Project</t>
  </si>
  <si>
    <t>Assam Gas Based Power Project</t>
  </si>
  <si>
    <t xml:space="preserve">    TOTAL - B </t>
  </si>
  <si>
    <t>GRAND TOTAL</t>
  </si>
  <si>
    <t>Solar PP, TGBPP</t>
  </si>
  <si>
    <t>Solar PP, Lanka</t>
  </si>
  <si>
    <t>Latest approved/
estimated project cost</t>
  </si>
  <si>
    <t>Corporate &amp; Other Offices</t>
  </si>
  <si>
    <t>Sub-
ordinate loan</t>
  </si>
  <si>
    <t>Bond /DONER</t>
  </si>
  <si>
    <t>Govt. Sub-</t>
  </si>
  <si>
    <t>ordinate loan</t>
  </si>
  <si>
    <t>TOTAL RECEIPT</t>
  </si>
  <si>
    <r>
      <t xml:space="preserve">( </t>
    </r>
    <r>
      <rPr>
        <b/>
        <sz val="12"/>
        <rFont val="Rupee Foradian"/>
        <family val="2"/>
      </rPr>
      <t>` In Lakh)</t>
    </r>
  </si>
  <si>
    <t xml:space="preserve">Tuivai H.E.Project </t>
  </si>
  <si>
    <t xml:space="preserve">Required Equity contribution/ IR Expenditure </t>
  </si>
  <si>
    <t>Survey &amp; Investigation Schemes:</t>
  </si>
  <si>
    <t>i) S &amp; I Tezpur</t>
  </si>
  <si>
    <t>ii) Mawphu Stage II (S&amp;I)</t>
  </si>
  <si>
    <t>iii) Lunglei S&amp;I Mizoram (S&amp;I)</t>
  </si>
  <si>
    <t>iv) Killing H.E.P</t>
  </si>
  <si>
    <r>
      <t>v) Upfront Fees to Govt of Arunachal  Prades-</t>
    </r>
    <r>
      <rPr>
        <b/>
        <sz val="11"/>
        <rFont val="Arial"/>
        <family val="2"/>
      </rPr>
      <t xml:space="preserve"> (Upper Siang Stage II)</t>
    </r>
  </si>
  <si>
    <t>B.E.
2014-15</t>
  </si>
  <si>
    <t>AS  ON 31.03.2014</t>
  </si>
  <si>
    <t>2014-15</t>
  </si>
  <si>
    <t xml:space="preserve">UPTO
31.03.2014 (Actual) </t>
  </si>
  <si>
    <t xml:space="preserve"> Balance of fund / (Expenditure from Internal Resources)</t>
  </si>
  <si>
    <t>Joint Venture Projects(Waaneep Solar Pvt.)</t>
  </si>
  <si>
    <t>Joint Venture Projects(Solar Power Leh &amp; Kargil)</t>
  </si>
  <si>
    <t>(10+14-13)</t>
  </si>
  <si>
    <t>(11+12)</t>
  </si>
  <si>
    <t xml:space="preserve">Includes Forex Profit of  KFW Rs. 38.02 Crs and ECB Loss Rs. 16.23 Crs. </t>
  </si>
  <si>
    <t>Joint Venture Projects(ECIE)</t>
  </si>
  <si>
    <t>Kurung HEP (AP) Upfront fee</t>
  </si>
  <si>
    <t>S&amp;I Rokhia Gas Fired Tripura</t>
  </si>
  <si>
    <t>S&amp;I Baramura GTPP Tripura</t>
  </si>
  <si>
    <t>FINANCIAL PROGRESS REPORT CUM CASH FLOW STATEMENT, MARCH-2015 (PROVISIONAL)</t>
  </si>
  <si>
    <t>Upto March' 2015</t>
  </si>
  <si>
    <t>AS  ON  31.03.2015</t>
  </si>
  <si>
    <t>2014-15         upto March' 2015</t>
  </si>
  <si>
    <t>31.03.2015</t>
  </si>
  <si>
    <t>KSK Dibbin-Hydro Power (Pvt. Ltd)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</si>
</sst>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&quot;₹&quot;\ * #,##0.00_);_(&quot;₹&quot;\ * \(#,##0.00\);_(&quot;₹&quot;\ * &quot;-&quot;??_);_(@_)"/>
    <numFmt numFmtId="170" formatCode="&quot;Rs&quot;#,##0_);\(&quot;Rs&quot;#,##0\)"/>
    <numFmt numFmtId="171" formatCode="&quot;Rs&quot;#,##0_);[Red]\(&quot;Rs&quot;#,##0\)"/>
    <numFmt numFmtId="172" formatCode="&quot;Rs&quot;#,##0.00_);\(&quot;Rs&quot;#,##0.00\)"/>
    <numFmt numFmtId="173" formatCode="&quot;Rs&quot;#,##0.00_);[Red]\(&quot;Rs&quot;#,##0.00\)"/>
    <numFmt numFmtId="174" formatCode="_(&quot;Rs&quot;* #,##0_);_(&quot;Rs&quot;* \(#,##0\);_(&quot;Rs&quot;* &quot;-&quot;_);_(@_)"/>
    <numFmt numFmtId="175" formatCode="_(&quot;Rs&quot;* #,##0.00_);_(&quot;Rs&quot;* \(#,##0.00\);_(&quot;Rs&quot;* &quot;-&quot;??_);_(@_)"/>
    <numFmt numFmtId="176" formatCode="0.0"/>
    <numFmt numFmtId="177" formatCode="0.000"/>
    <numFmt numFmtId="178" formatCode="0.0000"/>
    <numFmt numFmtId="179" formatCode="_(* #,##0.0_);_(* \(#,##0.0\);_(* &quot;-&quot;??_);_(@_)"/>
    <numFmt numFmtId="180" formatCode="_(* #,##0_);_(* \(#,##0\);_(* &quot;-&quot;??_);_(@_)"/>
    <numFmt numFmtId="181" formatCode="0.000000"/>
    <numFmt numFmtId="182" formatCode="0.00000"/>
    <numFmt numFmtId="183" formatCode="0.00_);\(0.00\)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0.000000000000000"/>
    <numFmt numFmtId="193" formatCode="0.0000000000000000"/>
    <numFmt numFmtId="194" formatCode="mmmm\-yy"/>
    <numFmt numFmtId="195" formatCode="0.00;[Red]0.00"/>
    <numFmt numFmtId="196" formatCode="0.00_);[Red]\(0.00\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b/>
      <sz val="12"/>
      <name val="Rupee Foradian"/>
      <family val="2"/>
    </font>
    <font>
      <b/>
      <sz val="14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3" fontId="4" fillId="0" borderId="11" xfId="0" applyNumberFormat="1" applyFont="1" applyBorder="1" applyAlignment="1">
      <alignment horizontal="right" vertical="center"/>
    </xf>
    <xf numFmtId="183" fontId="1" fillId="0" borderId="6" xfId="0" applyNumberFormat="1" applyFont="1" applyBorder="1" applyAlignment="1">
      <alignment horizontal="right" vertical="center"/>
    </xf>
    <xf numFmtId="183" fontId="4" fillId="0" borderId="2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3" fontId="4" fillId="0" borderId="1" xfId="0" applyNumberFormat="1" applyFont="1" applyFill="1" applyBorder="1" applyAlignment="1">
      <alignment horizontal="right" vertical="center"/>
    </xf>
    <xf numFmtId="183" fontId="0" fillId="0" borderId="2" xfId="0" applyNumberFormat="1" applyFont="1" applyFill="1" applyBorder="1" applyAlignment="1">
      <alignment horizontal="right" vertical="center"/>
    </xf>
    <xf numFmtId="183" fontId="1" fillId="0" borderId="2" xfId="0" applyNumberFormat="1" applyFont="1" applyFill="1" applyBorder="1" applyAlignment="1">
      <alignment horizontal="right" vertical="center"/>
    </xf>
    <xf numFmtId="183" fontId="1" fillId="0" borderId="1" xfId="0" applyNumberFormat="1" applyFont="1" applyFill="1" applyBorder="1" applyAlignment="1">
      <alignment horizontal="right" vertical="center"/>
    </xf>
    <xf numFmtId="183" fontId="3" fillId="0" borderId="2" xfId="0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3" fontId="4" fillId="0" borderId="9" xfId="0" applyNumberFormat="1" applyFont="1" applyBorder="1" applyAlignment="1">
      <alignment horizontal="right" vertical="center" wrapText="1"/>
    </xf>
    <xf numFmtId="183" fontId="4" fillId="0" borderId="12" xfId="0" applyNumberFormat="1" applyFont="1" applyBorder="1" applyAlignment="1">
      <alignment horizontal="right" vertical="center" wrapText="1"/>
    </xf>
    <xf numFmtId="183" fontId="4" fillId="0" borderId="11" xfId="0" applyNumberFormat="1" applyFont="1" applyBorder="1" applyAlignment="1">
      <alignment horizontal="right" vertical="center" wrapText="1"/>
    </xf>
    <xf numFmtId="183" fontId="4" fillId="0" borderId="16" xfId="0" applyNumberFormat="1" applyFont="1" applyBorder="1" applyAlignment="1">
      <alignment horizontal="right" vertical="center" wrapText="1"/>
    </xf>
    <xf numFmtId="183" fontId="4" fillId="0" borderId="17" xfId="0" applyNumberFormat="1" applyFont="1" applyBorder="1" applyAlignment="1">
      <alignment horizontal="right" vertical="center" wrapText="1"/>
    </xf>
    <xf numFmtId="183" fontId="4" fillId="0" borderId="9" xfId="0" applyNumberFormat="1" applyFont="1" applyBorder="1" applyAlignment="1">
      <alignment horizontal="right" vertical="center"/>
    </xf>
    <xf numFmtId="183" fontId="4" fillId="0" borderId="12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183" fontId="1" fillId="0" borderId="2" xfId="0" applyNumberFormat="1" applyFont="1" applyBorder="1" applyAlignment="1">
      <alignment horizontal="right" vertical="center"/>
    </xf>
    <xf numFmtId="183" fontId="1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83" fontId="4" fillId="0" borderId="2" xfId="0" applyNumberFormat="1" applyFont="1" applyBorder="1" applyAlignment="1">
      <alignment vertical="center"/>
    </xf>
    <xf numFmtId="183" fontId="4" fillId="0" borderId="18" xfId="0" applyNumberFormat="1" applyFont="1" applyBorder="1" applyAlignment="1">
      <alignment vertical="center"/>
    </xf>
    <xf numFmtId="183" fontId="4" fillId="0" borderId="1" xfId="0" applyNumberFormat="1" applyFont="1" applyBorder="1" applyAlignment="1">
      <alignment vertical="center"/>
    </xf>
    <xf numFmtId="183" fontId="4" fillId="0" borderId="3" xfId="0" applyNumberFormat="1" applyFont="1" applyBorder="1" applyAlignment="1">
      <alignment vertical="center"/>
    </xf>
    <xf numFmtId="183" fontId="4" fillId="0" borderId="19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83" fontId="1" fillId="0" borderId="21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18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83" fontId="16" fillId="0" borderId="0" xfId="0" applyNumberFormat="1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3" fontId="4" fillId="0" borderId="17" xfId="0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83" fontId="0" fillId="0" borderId="0" xfId="0" applyNumberFormat="1" applyAlignment="1">
      <alignment vertical="center"/>
    </xf>
    <xf numFmtId="183" fontId="4" fillId="0" borderId="3" xfId="0" applyNumberFormat="1" applyFont="1" applyBorder="1" applyAlignment="1">
      <alignment horizontal="right" vertical="center"/>
    </xf>
    <xf numFmtId="183" fontId="4" fillId="0" borderId="12" xfId="0" applyNumberFormat="1" applyFont="1" applyBorder="1" applyAlignment="1">
      <alignment horizontal="right" vertical="center"/>
    </xf>
    <xf numFmtId="183" fontId="4" fillId="0" borderId="9" xfId="0" applyNumberFormat="1" applyFont="1" applyBorder="1" applyAlignment="1">
      <alignment horizontal="right" vertical="center"/>
    </xf>
    <xf numFmtId="183" fontId="4" fillId="0" borderId="19" xfId="0" applyNumberFormat="1" applyFont="1" applyBorder="1" applyAlignment="1">
      <alignment horizontal="center" vertical="center"/>
    </xf>
    <xf numFmtId="183" fontId="4" fillId="0" borderId="27" xfId="0" applyNumberFormat="1" applyFont="1" applyBorder="1" applyAlignment="1">
      <alignment horizontal="center" vertical="center"/>
    </xf>
    <xf numFmtId="183" fontId="4" fillId="0" borderId="18" xfId="0" applyNumberFormat="1" applyFont="1" applyBorder="1" applyAlignment="1">
      <alignment horizontal="center"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183" fontId="4" fillId="0" borderId="12" xfId="0" applyNumberFormat="1" applyFont="1" applyBorder="1" applyAlignment="1">
      <alignment horizontal="center" vertical="center"/>
    </xf>
    <xf numFmtId="183" fontId="4" fillId="0" borderId="9" xfId="0" applyNumberFormat="1" applyFont="1" applyBorder="1" applyAlignment="1">
      <alignment horizontal="center" vertical="center"/>
    </xf>
    <xf numFmtId="183" fontId="4" fillId="0" borderId="13" xfId="0" applyNumberFormat="1" applyFont="1" applyBorder="1" applyAlignment="1">
      <alignment horizontal="right" vertical="center"/>
    </xf>
    <xf numFmtId="183" fontId="4" fillId="0" borderId="14" xfId="0" applyNumberFormat="1" applyFont="1" applyBorder="1" applyAlignment="1">
      <alignment horizontal="right" vertical="center"/>
    </xf>
    <xf numFmtId="183" fontId="4" fillId="0" borderId="15" xfId="0" applyNumberFormat="1" applyFont="1" applyBorder="1" applyAlignment="1">
      <alignment horizontal="right" vertical="center"/>
    </xf>
    <xf numFmtId="183" fontId="4" fillId="0" borderId="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183" fontId="4" fillId="0" borderId="3" xfId="0" applyNumberFormat="1" applyFont="1" applyBorder="1" applyAlignment="1">
      <alignment horizontal="right" vertical="center" wrapText="1"/>
    </xf>
    <xf numFmtId="183" fontId="4" fillId="0" borderId="12" xfId="0" applyNumberFormat="1" applyFont="1" applyBorder="1" applyAlignment="1">
      <alignment horizontal="right" vertical="center" wrapText="1"/>
    </xf>
    <xf numFmtId="183" fontId="4" fillId="0" borderId="9" xfId="0" applyNumberFormat="1" applyFont="1" applyBorder="1" applyAlignment="1">
      <alignment horizontal="right" vertical="center" wrapText="1"/>
    </xf>
    <xf numFmtId="183" fontId="4" fillId="0" borderId="11" xfId="0" applyNumberFormat="1" applyFont="1" applyBorder="1" applyAlignment="1">
      <alignment horizontal="right" vertical="center" wrapText="1"/>
    </xf>
    <xf numFmtId="183" fontId="4" fillId="0" borderId="16" xfId="0" applyNumberFormat="1" applyFont="1" applyBorder="1" applyAlignment="1">
      <alignment horizontal="right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3" fontId="17" fillId="0" borderId="33" xfId="0" applyNumberFormat="1" applyFont="1" applyBorder="1" applyAlignment="1">
      <alignment horizontal="center" vertical="center"/>
    </xf>
    <xf numFmtId="183" fontId="17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353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000875" y="0"/>
          <a:ext cx="1905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276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62960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6324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63627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721995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71151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80105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931545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94964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876300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3" name="AutoShape 23"/>
        <xdr:cNvSpPr>
          <a:spLocks/>
        </xdr:cNvSpPr>
      </xdr:nvSpPr>
      <xdr:spPr>
        <a:xfrm>
          <a:off x="10172700" y="0"/>
          <a:ext cx="1524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4" name="AutoShape 30"/>
        <xdr:cNvSpPr>
          <a:spLocks/>
        </xdr:cNvSpPr>
      </xdr:nvSpPr>
      <xdr:spPr>
        <a:xfrm>
          <a:off x="9420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15" name="AutoShape 31"/>
        <xdr:cNvSpPr>
          <a:spLocks/>
        </xdr:cNvSpPr>
      </xdr:nvSpPr>
      <xdr:spPr>
        <a:xfrm>
          <a:off x="944880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6" name="AutoShape 32"/>
        <xdr:cNvSpPr>
          <a:spLocks/>
        </xdr:cNvSpPr>
      </xdr:nvSpPr>
      <xdr:spPr>
        <a:xfrm>
          <a:off x="94297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7" name="AutoShape 33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" name="AutoShape 38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9" name="AutoShape 50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0" name="AutoShape 59"/>
        <xdr:cNvSpPr>
          <a:spLocks/>
        </xdr:cNvSpPr>
      </xdr:nvSpPr>
      <xdr:spPr>
        <a:xfrm>
          <a:off x="701992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21" name="AutoShape 65"/>
        <xdr:cNvSpPr>
          <a:spLocks/>
        </xdr:cNvSpPr>
      </xdr:nvSpPr>
      <xdr:spPr>
        <a:xfrm>
          <a:off x="62579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22" name="AutoShape 66"/>
        <xdr:cNvSpPr>
          <a:spLocks/>
        </xdr:cNvSpPr>
      </xdr:nvSpPr>
      <xdr:spPr>
        <a:xfrm>
          <a:off x="81057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3" name="AutoShape 70"/>
        <xdr:cNvSpPr>
          <a:spLocks/>
        </xdr:cNvSpPr>
      </xdr:nvSpPr>
      <xdr:spPr>
        <a:xfrm>
          <a:off x="71723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24" name="AutoShape 71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25" name="AutoShape 72"/>
        <xdr:cNvSpPr>
          <a:spLocks/>
        </xdr:cNvSpPr>
      </xdr:nvSpPr>
      <xdr:spPr>
        <a:xfrm>
          <a:off x="9877425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26" name="AutoShape 73"/>
        <xdr:cNvSpPr>
          <a:spLocks/>
        </xdr:cNvSpPr>
      </xdr:nvSpPr>
      <xdr:spPr>
        <a:xfrm>
          <a:off x="6372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7" name="AutoShape 74"/>
        <xdr:cNvSpPr>
          <a:spLocks/>
        </xdr:cNvSpPr>
      </xdr:nvSpPr>
      <xdr:spPr>
        <a:xfrm>
          <a:off x="53054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133350</xdr:colOff>
      <xdr:row>0</xdr:row>
      <xdr:rowOff>0</xdr:rowOff>
    </xdr:from>
    <xdr:to>
      <xdr:col>7</xdr:col>
      <xdr:colOff>314325</xdr:colOff>
      <xdr:row>0</xdr:row>
      <xdr:rowOff>0</xdr:rowOff>
    </xdr:to>
    <xdr:sp>
      <xdr:nvSpPr>
        <xdr:cNvPr id="28" name="AutoShape 75"/>
        <xdr:cNvSpPr>
          <a:spLocks/>
        </xdr:cNvSpPr>
      </xdr:nvSpPr>
      <xdr:spPr>
        <a:xfrm>
          <a:off x="85439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29" name="AutoShape 76"/>
        <xdr:cNvSpPr>
          <a:spLocks/>
        </xdr:cNvSpPr>
      </xdr:nvSpPr>
      <xdr:spPr>
        <a:xfrm>
          <a:off x="95059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30" name="AutoShape 78"/>
        <xdr:cNvSpPr>
          <a:spLocks/>
        </xdr:cNvSpPr>
      </xdr:nvSpPr>
      <xdr:spPr>
        <a:xfrm>
          <a:off x="5181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31" name="AutoShape 79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32" name="AutoShape 80"/>
        <xdr:cNvSpPr>
          <a:spLocks/>
        </xdr:cNvSpPr>
      </xdr:nvSpPr>
      <xdr:spPr>
        <a:xfrm>
          <a:off x="6353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33" name="AutoShape 81"/>
        <xdr:cNvSpPr>
          <a:spLocks/>
        </xdr:cNvSpPr>
      </xdr:nvSpPr>
      <xdr:spPr>
        <a:xfrm>
          <a:off x="7000875" y="0"/>
          <a:ext cx="1905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34" name="AutoShape 82"/>
        <xdr:cNvSpPr>
          <a:spLocks/>
        </xdr:cNvSpPr>
      </xdr:nvSpPr>
      <xdr:spPr>
        <a:xfrm>
          <a:off x="6276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35" name="AutoShape 83"/>
        <xdr:cNvSpPr>
          <a:spLocks/>
        </xdr:cNvSpPr>
      </xdr:nvSpPr>
      <xdr:spPr>
        <a:xfrm>
          <a:off x="62960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36" name="AutoShape 84"/>
        <xdr:cNvSpPr>
          <a:spLocks/>
        </xdr:cNvSpPr>
      </xdr:nvSpPr>
      <xdr:spPr>
        <a:xfrm>
          <a:off x="6324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37" name="AutoShape 85"/>
        <xdr:cNvSpPr>
          <a:spLocks/>
        </xdr:cNvSpPr>
      </xdr:nvSpPr>
      <xdr:spPr>
        <a:xfrm>
          <a:off x="63627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38" name="AutoShape 86"/>
        <xdr:cNvSpPr>
          <a:spLocks/>
        </xdr:cNvSpPr>
      </xdr:nvSpPr>
      <xdr:spPr>
        <a:xfrm>
          <a:off x="721995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39" name="AutoShape 87"/>
        <xdr:cNvSpPr>
          <a:spLocks/>
        </xdr:cNvSpPr>
      </xdr:nvSpPr>
      <xdr:spPr>
        <a:xfrm>
          <a:off x="71151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40" name="AutoShape 88"/>
        <xdr:cNvSpPr>
          <a:spLocks/>
        </xdr:cNvSpPr>
      </xdr:nvSpPr>
      <xdr:spPr>
        <a:xfrm>
          <a:off x="80105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41" name="AutoShape 89"/>
        <xdr:cNvSpPr>
          <a:spLocks/>
        </xdr:cNvSpPr>
      </xdr:nvSpPr>
      <xdr:spPr>
        <a:xfrm>
          <a:off x="931545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42" name="AutoShape 90"/>
        <xdr:cNvSpPr>
          <a:spLocks/>
        </xdr:cNvSpPr>
      </xdr:nvSpPr>
      <xdr:spPr>
        <a:xfrm>
          <a:off x="94964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3" name="AutoShape 92"/>
        <xdr:cNvSpPr>
          <a:spLocks/>
        </xdr:cNvSpPr>
      </xdr:nvSpPr>
      <xdr:spPr>
        <a:xfrm>
          <a:off x="9420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44" name="AutoShape 93"/>
        <xdr:cNvSpPr>
          <a:spLocks/>
        </xdr:cNvSpPr>
      </xdr:nvSpPr>
      <xdr:spPr>
        <a:xfrm>
          <a:off x="944880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45" name="AutoShape 94"/>
        <xdr:cNvSpPr>
          <a:spLocks/>
        </xdr:cNvSpPr>
      </xdr:nvSpPr>
      <xdr:spPr>
        <a:xfrm>
          <a:off x="94297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46" name="AutoShape 95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7" name="AutoShape 96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8" name="AutoShape 97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49" name="AutoShape 98"/>
        <xdr:cNvSpPr>
          <a:spLocks/>
        </xdr:cNvSpPr>
      </xdr:nvSpPr>
      <xdr:spPr>
        <a:xfrm>
          <a:off x="701992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50" name="AutoShape 99"/>
        <xdr:cNvSpPr>
          <a:spLocks/>
        </xdr:cNvSpPr>
      </xdr:nvSpPr>
      <xdr:spPr>
        <a:xfrm>
          <a:off x="62579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51" name="AutoShape 100"/>
        <xdr:cNvSpPr>
          <a:spLocks/>
        </xdr:cNvSpPr>
      </xdr:nvSpPr>
      <xdr:spPr>
        <a:xfrm>
          <a:off x="81057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52" name="AutoShape 101"/>
        <xdr:cNvSpPr>
          <a:spLocks/>
        </xdr:cNvSpPr>
      </xdr:nvSpPr>
      <xdr:spPr>
        <a:xfrm>
          <a:off x="71723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53" name="AutoShape 102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54" name="AutoShape 103"/>
        <xdr:cNvSpPr>
          <a:spLocks/>
        </xdr:cNvSpPr>
      </xdr:nvSpPr>
      <xdr:spPr>
        <a:xfrm>
          <a:off x="9877425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55" name="AutoShape 104"/>
        <xdr:cNvSpPr>
          <a:spLocks/>
        </xdr:cNvSpPr>
      </xdr:nvSpPr>
      <xdr:spPr>
        <a:xfrm>
          <a:off x="6372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56" name="AutoShape 105"/>
        <xdr:cNvSpPr>
          <a:spLocks/>
        </xdr:cNvSpPr>
      </xdr:nvSpPr>
      <xdr:spPr>
        <a:xfrm>
          <a:off x="53054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57" name="AutoShape 106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58" name="AutoShape 107"/>
        <xdr:cNvSpPr>
          <a:spLocks/>
        </xdr:cNvSpPr>
      </xdr:nvSpPr>
      <xdr:spPr>
        <a:xfrm>
          <a:off x="95059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59" name="AutoShape 108"/>
        <xdr:cNvSpPr>
          <a:spLocks/>
        </xdr:cNvSpPr>
      </xdr:nvSpPr>
      <xdr:spPr>
        <a:xfrm>
          <a:off x="5181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60" name="AutoShape 111"/>
        <xdr:cNvSpPr>
          <a:spLocks/>
        </xdr:cNvSpPr>
      </xdr:nvSpPr>
      <xdr:spPr>
        <a:xfrm>
          <a:off x="10239375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61" name="AutoShape 112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62" name="AutoShape 113"/>
        <xdr:cNvSpPr>
          <a:spLocks/>
        </xdr:cNvSpPr>
      </xdr:nvSpPr>
      <xdr:spPr>
        <a:xfrm>
          <a:off x="6353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63" name="AutoShape 114"/>
        <xdr:cNvSpPr>
          <a:spLocks/>
        </xdr:cNvSpPr>
      </xdr:nvSpPr>
      <xdr:spPr>
        <a:xfrm>
          <a:off x="7000875" y="0"/>
          <a:ext cx="1905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64" name="AutoShape 115"/>
        <xdr:cNvSpPr>
          <a:spLocks/>
        </xdr:cNvSpPr>
      </xdr:nvSpPr>
      <xdr:spPr>
        <a:xfrm>
          <a:off x="6276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65" name="AutoShape 116"/>
        <xdr:cNvSpPr>
          <a:spLocks/>
        </xdr:cNvSpPr>
      </xdr:nvSpPr>
      <xdr:spPr>
        <a:xfrm>
          <a:off x="62960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66" name="AutoShape 117"/>
        <xdr:cNvSpPr>
          <a:spLocks/>
        </xdr:cNvSpPr>
      </xdr:nvSpPr>
      <xdr:spPr>
        <a:xfrm>
          <a:off x="6324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67" name="AutoShape 118"/>
        <xdr:cNvSpPr>
          <a:spLocks/>
        </xdr:cNvSpPr>
      </xdr:nvSpPr>
      <xdr:spPr>
        <a:xfrm>
          <a:off x="63627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68" name="AutoShape 119"/>
        <xdr:cNvSpPr>
          <a:spLocks/>
        </xdr:cNvSpPr>
      </xdr:nvSpPr>
      <xdr:spPr>
        <a:xfrm>
          <a:off x="721995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69" name="AutoShape 120"/>
        <xdr:cNvSpPr>
          <a:spLocks/>
        </xdr:cNvSpPr>
      </xdr:nvSpPr>
      <xdr:spPr>
        <a:xfrm>
          <a:off x="71151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70" name="AutoShape 121"/>
        <xdr:cNvSpPr>
          <a:spLocks/>
        </xdr:cNvSpPr>
      </xdr:nvSpPr>
      <xdr:spPr>
        <a:xfrm>
          <a:off x="80105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71" name="AutoShape 122"/>
        <xdr:cNvSpPr>
          <a:spLocks/>
        </xdr:cNvSpPr>
      </xdr:nvSpPr>
      <xdr:spPr>
        <a:xfrm>
          <a:off x="931545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72" name="AutoShape 123"/>
        <xdr:cNvSpPr>
          <a:spLocks/>
        </xdr:cNvSpPr>
      </xdr:nvSpPr>
      <xdr:spPr>
        <a:xfrm>
          <a:off x="94964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73" name="AutoShape 124"/>
        <xdr:cNvSpPr>
          <a:spLocks/>
        </xdr:cNvSpPr>
      </xdr:nvSpPr>
      <xdr:spPr>
        <a:xfrm>
          <a:off x="9420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74" name="AutoShape 125"/>
        <xdr:cNvSpPr>
          <a:spLocks/>
        </xdr:cNvSpPr>
      </xdr:nvSpPr>
      <xdr:spPr>
        <a:xfrm>
          <a:off x="93916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75" name="AutoShape 126"/>
        <xdr:cNvSpPr>
          <a:spLocks/>
        </xdr:cNvSpPr>
      </xdr:nvSpPr>
      <xdr:spPr>
        <a:xfrm>
          <a:off x="94297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76" name="AutoShape 127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7" name="AutoShape 128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8" name="AutoShape 129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79" name="AutoShape 130"/>
        <xdr:cNvSpPr>
          <a:spLocks/>
        </xdr:cNvSpPr>
      </xdr:nvSpPr>
      <xdr:spPr>
        <a:xfrm>
          <a:off x="701992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80" name="AutoShape 131"/>
        <xdr:cNvSpPr>
          <a:spLocks/>
        </xdr:cNvSpPr>
      </xdr:nvSpPr>
      <xdr:spPr>
        <a:xfrm>
          <a:off x="62579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81" name="AutoShape 132"/>
        <xdr:cNvSpPr>
          <a:spLocks/>
        </xdr:cNvSpPr>
      </xdr:nvSpPr>
      <xdr:spPr>
        <a:xfrm>
          <a:off x="81057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82" name="AutoShape 133"/>
        <xdr:cNvSpPr>
          <a:spLocks/>
        </xdr:cNvSpPr>
      </xdr:nvSpPr>
      <xdr:spPr>
        <a:xfrm>
          <a:off x="71723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83" name="AutoShape 134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84" name="AutoShape 135"/>
        <xdr:cNvSpPr>
          <a:spLocks/>
        </xdr:cNvSpPr>
      </xdr:nvSpPr>
      <xdr:spPr>
        <a:xfrm>
          <a:off x="9877425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85" name="AutoShape 136"/>
        <xdr:cNvSpPr>
          <a:spLocks/>
        </xdr:cNvSpPr>
      </xdr:nvSpPr>
      <xdr:spPr>
        <a:xfrm>
          <a:off x="6372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86" name="AutoShape 137"/>
        <xdr:cNvSpPr>
          <a:spLocks/>
        </xdr:cNvSpPr>
      </xdr:nvSpPr>
      <xdr:spPr>
        <a:xfrm>
          <a:off x="53054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87" name="AutoShape 138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88" name="AutoShape 139"/>
        <xdr:cNvSpPr>
          <a:spLocks/>
        </xdr:cNvSpPr>
      </xdr:nvSpPr>
      <xdr:spPr>
        <a:xfrm>
          <a:off x="95059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89" name="AutoShape 140"/>
        <xdr:cNvSpPr>
          <a:spLocks/>
        </xdr:cNvSpPr>
      </xdr:nvSpPr>
      <xdr:spPr>
        <a:xfrm>
          <a:off x="5181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90" name="AutoShape 141"/>
        <xdr:cNvSpPr>
          <a:spLocks/>
        </xdr:cNvSpPr>
      </xdr:nvSpPr>
      <xdr:spPr>
        <a:xfrm>
          <a:off x="10239375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91" name="AutoShape 146"/>
        <xdr:cNvSpPr>
          <a:spLocks/>
        </xdr:cNvSpPr>
      </xdr:nvSpPr>
      <xdr:spPr>
        <a:xfrm>
          <a:off x="72104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92" name="AutoShape 147"/>
        <xdr:cNvSpPr>
          <a:spLocks/>
        </xdr:cNvSpPr>
      </xdr:nvSpPr>
      <xdr:spPr>
        <a:xfrm>
          <a:off x="72771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93" name="AutoShape 150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94" name="AutoShape 151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95" name="AutoShape 152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96" name="AutoShape 153"/>
        <xdr:cNvSpPr>
          <a:spLocks/>
        </xdr:cNvSpPr>
      </xdr:nvSpPr>
      <xdr:spPr>
        <a:xfrm>
          <a:off x="6353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97" name="AutoShape 154"/>
        <xdr:cNvSpPr>
          <a:spLocks/>
        </xdr:cNvSpPr>
      </xdr:nvSpPr>
      <xdr:spPr>
        <a:xfrm>
          <a:off x="7000875" y="0"/>
          <a:ext cx="1905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98" name="AutoShape 155"/>
        <xdr:cNvSpPr>
          <a:spLocks/>
        </xdr:cNvSpPr>
      </xdr:nvSpPr>
      <xdr:spPr>
        <a:xfrm>
          <a:off x="6276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99" name="AutoShape 156"/>
        <xdr:cNvSpPr>
          <a:spLocks/>
        </xdr:cNvSpPr>
      </xdr:nvSpPr>
      <xdr:spPr>
        <a:xfrm>
          <a:off x="62960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100" name="AutoShape 157"/>
        <xdr:cNvSpPr>
          <a:spLocks/>
        </xdr:cNvSpPr>
      </xdr:nvSpPr>
      <xdr:spPr>
        <a:xfrm>
          <a:off x="6324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101" name="AutoShape 158"/>
        <xdr:cNvSpPr>
          <a:spLocks/>
        </xdr:cNvSpPr>
      </xdr:nvSpPr>
      <xdr:spPr>
        <a:xfrm>
          <a:off x="63627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102" name="AutoShape 159"/>
        <xdr:cNvSpPr>
          <a:spLocks/>
        </xdr:cNvSpPr>
      </xdr:nvSpPr>
      <xdr:spPr>
        <a:xfrm>
          <a:off x="721995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103" name="AutoShape 160"/>
        <xdr:cNvSpPr>
          <a:spLocks/>
        </xdr:cNvSpPr>
      </xdr:nvSpPr>
      <xdr:spPr>
        <a:xfrm>
          <a:off x="71151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104" name="AutoShape 161"/>
        <xdr:cNvSpPr>
          <a:spLocks/>
        </xdr:cNvSpPr>
      </xdr:nvSpPr>
      <xdr:spPr>
        <a:xfrm>
          <a:off x="80105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05" name="AutoShape 162"/>
        <xdr:cNvSpPr>
          <a:spLocks/>
        </xdr:cNvSpPr>
      </xdr:nvSpPr>
      <xdr:spPr>
        <a:xfrm>
          <a:off x="931545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06" name="AutoShape 163"/>
        <xdr:cNvSpPr>
          <a:spLocks/>
        </xdr:cNvSpPr>
      </xdr:nvSpPr>
      <xdr:spPr>
        <a:xfrm>
          <a:off x="94964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07" name="AutoShape 164"/>
        <xdr:cNvSpPr>
          <a:spLocks/>
        </xdr:cNvSpPr>
      </xdr:nvSpPr>
      <xdr:spPr>
        <a:xfrm>
          <a:off x="9420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08" name="AutoShape 165"/>
        <xdr:cNvSpPr>
          <a:spLocks/>
        </xdr:cNvSpPr>
      </xdr:nvSpPr>
      <xdr:spPr>
        <a:xfrm>
          <a:off x="93916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09" name="AutoShape 166"/>
        <xdr:cNvSpPr>
          <a:spLocks/>
        </xdr:cNvSpPr>
      </xdr:nvSpPr>
      <xdr:spPr>
        <a:xfrm>
          <a:off x="94297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10" name="AutoShape 167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1" name="AutoShape 168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2" name="AutoShape 169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113" name="AutoShape 170"/>
        <xdr:cNvSpPr>
          <a:spLocks/>
        </xdr:cNvSpPr>
      </xdr:nvSpPr>
      <xdr:spPr>
        <a:xfrm>
          <a:off x="701992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114" name="AutoShape 171"/>
        <xdr:cNvSpPr>
          <a:spLocks/>
        </xdr:cNvSpPr>
      </xdr:nvSpPr>
      <xdr:spPr>
        <a:xfrm>
          <a:off x="62579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115" name="AutoShape 172"/>
        <xdr:cNvSpPr>
          <a:spLocks/>
        </xdr:cNvSpPr>
      </xdr:nvSpPr>
      <xdr:spPr>
        <a:xfrm>
          <a:off x="81057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16" name="AutoShape 173"/>
        <xdr:cNvSpPr>
          <a:spLocks/>
        </xdr:cNvSpPr>
      </xdr:nvSpPr>
      <xdr:spPr>
        <a:xfrm>
          <a:off x="71723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17" name="AutoShape 174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118" name="AutoShape 175"/>
        <xdr:cNvSpPr>
          <a:spLocks/>
        </xdr:cNvSpPr>
      </xdr:nvSpPr>
      <xdr:spPr>
        <a:xfrm>
          <a:off x="9877425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119" name="AutoShape 176"/>
        <xdr:cNvSpPr>
          <a:spLocks/>
        </xdr:cNvSpPr>
      </xdr:nvSpPr>
      <xdr:spPr>
        <a:xfrm>
          <a:off x="6372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20" name="AutoShape 177"/>
        <xdr:cNvSpPr>
          <a:spLocks/>
        </xdr:cNvSpPr>
      </xdr:nvSpPr>
      <xdr:spPr>
        <a:xfrm>
          <a:off x="53054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21" name="AutoShape 178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122" name="AutoShape 179"/>
        <xdr:cNvSpPr>
          <a:spLocks/>
        </xdr:cNvSpPr>
      </xdr:nvSpPr>
      <xdr:spPr>
        <a:xfrm>
          <a:off x="95059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23" name="AutoShape 180"/>
        <xdr:cNvSpPr>
          <a:spLocks/>
        </xdr:cNvSpPr>
      </xdr:nvSpPr>
      <xdr:spPr>
        <a:xfrm>
          <a:off x="5181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124" name="AutoShape 181"/>
        <xdr:cNvSpPr>
          <a:spLocks/>
        </xdr:cNvSpPr>
      </xdr:nvSpPr>
      <xdr:spPr>
        <a:xfrm>
          <a:off x="10239375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25" name="AutoShape 182"/>
        <xdr:cNvSpPr>
          <a:spLocks/>
        </xdr:cNvSpPr>
      </xdr:nvSpPr>
      <xdr:spPr>
        <a:xfrm>
          <a:off x="72104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26" name="AutoShape 183"/>
        <xdr:cNvSpPr>
          <a:spLocks/>
        </xdr:cNvSpPr>
      </xdr:nvSpPr>
      <xdr:spPr>
        <a:xfrm>
          <a:off x="72771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127" name="AutoShape 184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28" name="AutoShape 185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29" name="AutoShape 224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130" name="AutoShape 225"/>
        <xdr:cNvSpPr>
          <a:spLocks/>
        </xdr:cNvSpPr>
      </xdr:nvSpPr>
      <xdr:spPr>
        <a:xfrm>
          <a:off x="6353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131" name="AutoShape 226"/>
        <xdr:cNvSpPr>
          <a:spLocks/>
        </xdr:cNvSpPr>
      </xdr:nvSpPr>
      <xdr:spPr>
        <a:xfrm>
          <a:off x="7000875" y="0"/>
          <a:ext cx="1905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132" name="AutoShape 227"/>
        <xdr:cNvSpPr>
          <a:spLocks/>
        </xdr:cNvSpPr>
      </xdr:nvSpPr>
      <xdr:spPr>
        <a:xfrm>
          <a:off x="6276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133" name="AutoShape 228"/>
        <xdr:cNvSpPr>
          <a:spLocks/>
        </xdr:cNvSpPr>
      </xdr:nvSpPr>
      <xdr:spPr>
        <a:xfrm>
          <a:off x="62960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134" name="AutoShape 229"/>
        <xdr:cNvSpPr>
          <a:spLocks/>
        </xdr:cNvSpPr>
      </xdr:nvSpPr>
      <xdr:spPr>
        <a:xfrm>
          <a:off x="6324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135" name="AutoShape 230"/>
        <xdr:cNvSpPr>
          <a:spLocks/>
        </xdr:cNvSpPr>
      </xdr:nvSpPr>
      <xdr:spPr>
        <a:xfrm>
          <a:off x="63627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136" name="AutoShape 231"/>
        <xdr:cNvSpPr>
          <a:spLocks/>
        </xdr:cNvSpPr>
      </xdr:nvSpPr>
      <xdr:spPr>
        <a:xfrm>
          <a:off x="721995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137" name="AutoShape 232"/>
        <xdr:cNvSpPr>
          <a:spLocks/>
        </xdr:cNvSpPr>
      </xdr:nvSpPr>
      <xdr:spPr>
        <a:xfrm>
          <a:off x="71151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138" name="AutoShape 233"/>
        <xdr:cNvSpPr>
          <a:spLocks/>
        </xdr:cNvSpPr>
      </xdr:nvSpPr>
      <xdr:spPr>
        <a:xfrm>
          <a:off x="80105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39" name="AutoShape 234"/>
        <xdr:cNvSpPr>
          <a:spLocks/>
        </xdr:cNvSpPr>
      </xdr:nvSpPr>
      <xdr:spPr>
        <a:xfrm>
          <a:off x="931545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40" name="AutoShape 235"/>
        <xdr:cNvSpPr>
          <a:spLocks/>
        </xdr:cNvSpPr>
      </xdr:nvSpPr>
      <xdr:spPr>
        <a:xfrm>
          <a:off x="94964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41" name="AutoShape 236"/>
        <xdr:cNvSpPr>
          <a:spLocks/>
        </xdr:cNvSpPr>
      </xdr:nvSpPr>
      <xdr:spPr>
        <a:xfrm>
          <a:off x="9420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42" name="AutoShape 237"/>
        <xdr:cNvSpPr>
          <a:spLocks/>
        </xdr:cNvSpPr>
      </xdr:nvSpPr>
      <xdr:spPr>
        <a:xfrm>
          <a:off x="93916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43" name="AutoShape 238"/>
        <xdr:cNvSpPr>
          <a:spLocks/>
        </xdr:cNvSpPr>
      </xdr:nvSpPr>
      <xdr:spPr>
        <a:xfrm>
          <a:off x="94297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44" name="AutoShape 239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5" name="AutoShape 240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46" name="AutoShape 241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147" name="AutoShape 242"/>
        <xdr:cNvSpPr>
          <a:spLocks/>
        </xdr:cNvSpPr>
      </xdr:nvSpPr>
      <xdr:spPr>
        <a:xfrm>
          <a:off x="701992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148" name="AutoShape 243"/>
        <xdr:cNvSpPr>
          <a:spLocks/>
        </xdr:cNvSpPr>
      </xdr:nvSpPr>
      <xdr:spPr>
        <a:xfrm>
          <a:off x="62579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149" name="AutoShape 244"/>
        <xdr:cNvSpPr>
          <a:spLocks/>
        </xdr:cNvSpPr>
      </xdr:nvSpPr>
      <xdr:spPr>
        <a:xfrm>
          <a:off x="81057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50" name="AutoShape 245"/>
        <xdr:cNvSpPr>
          <a:spLocks/>
        </xdr:cNvSpPr>
      </xdr:nvSpPr>
      <xdr:spPr>
        <a:xfrm>
          <a:off x="71723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51" name="AutoShape 246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152" name="AutoShape 247"/>
        <xdr:cNvSpPr>
          <a:spLocks/>
        </xdr:cNvSpPr>
      </xdr:nvSpPr>
      <xdr:spPr>
        <a:xfrm>
          <a:off x="9877425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153" name="AutoShape 248"/>
        <xdr:cNvSpPr>
          <a:spLocks/>
        </xdr:cNvSpPr>
      </xdr:nvSpPr>
      <xdr:spPr>
        <a:xfrm>
          <a:off x="6372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154" name="AutoShape 249"/>
        <xdr:cNvSpPr>
          <a:spLocks/>
        </xdr:cNvSpPr>
      </xdr:nvSpPr>
      <xdr:spPr>
        <a:xfrm>
          <a:off x="53054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55" name="AutoShape 250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156" name="AutoShape 251"/>
        <xdr:cNvSpPr>
          <a:spLocks/>
        </xdr:cNvSpPr>
      </xdr:nvSpPr>
      <xdr:spPr>
        <a:xfrm>
          <a:off x="95059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57" name="AutoShape 252"/>
        <xdr:cNvSpPr>
          <a:spLocks/>
        </xdr:cNvSpPr>
      </xdr:nvSpPr>
      <xdr:spPr>
        <a:xfrm>
          <a:off x="5181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158" name="AutoShape 253"/>
        <xdr:cNvSpPr>
          <a:spLocks/>
        </xdr:cNvSpPr>
      </xdr:nvSpPr>
      <xdr:spPr>
        <a:xfrm>
          <a:off x="10239375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59" name="AutoShape 254"/>
        <xdr:cNvSpPr>
          <a:spLocks/>
        </xdr:cNvSpPr>
      </xdr:nvSpPr>
      <xdr:spPr>
        <a:xfrm>
          <a:off x="72104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60" name="AutoShape 255"/>
        <xdr:cNvSpPr>
          <a:spLocks/>
        </xdr:cNvSpPr>
      </xdr:nvSpPr>
      <xdr:spPr>
        <a:xfrm>
          <a:off x="72771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161" name="AutoShape 256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62" name="AutoShape 257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63" name="AutoShape 260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164" name="AutoShape 261"/>
        <xdr:cNvSpPr>
          <a:spLocks/>
        </xdr:cNvSpPr>
      </xdr:nvSpPr>
      <xdr:spPr>
        <a:xfrm>
          <a:off x="6353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165" name="AutoShape 262"/>
        <xdr:cNvSpPr>
          <a:spLocks/>
        </xdr:cNvSpPr>
      </xdr:nvSpPr>
      <xdr:spPr>
        <a:xfrm>
          <a:off x="7000875" y="0"/>
          <a:ext cx="1905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166" name="AutoShape 263"/>
        <xdr:cNvSpPr>
          <a:spLocks/>
        </xdr:cNvSpPr>
      </xdr:nvSpPr>
      <xdr:spPr>
        <a:xfrm>
          <a:off x="6276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167" name="AutoShape 264"/>
        <xdr:cNvSpPr>
          <a:spLocks/>
        </xdr:cNvSpPr>
      </xdr:nvSpPr>
      <xdr:spPr>
        <a:xfrm>
          <a:off x="62960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168" name="AutoShape 265"/>
        <xdr:cNvSpPr>
          <a:spLocks/>
        </xdr:cNvSpPr>
      </xdr:nvSpPr>
      <xdr:spPr>
        <a:xfrm>
          <a:off x="6324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169" name="AutoShape 266"/>
        <xdr:cNvSpPr>
          <a:spLocks/>
        </xdr:cNvSpPr>
      </xdr:nvSpPr>
      <xdr:spPr>
        <a:xfrm>
          <a:off x="6229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170" name="AutoShape 267"/>
        <xdr:cNvSpPr>
          <a:spLocks/>
        </xdr:cNvSpPr>
      </xdr:nvSpPr>
      <xdr:spPr>
        <a:xfrm>
          <a:off x="721995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171" name="AutoShape 268"/>
        <xdr:cNvSpPr>
          <a:spLocks/>
        </xdr:cNvSpPr>
      </xdr:nvSpPr>
      <xdr:spPr>
        <a:xfrm>
          <a:off x="71151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172" name="AutoShape 269"/>
        <xdr:cNvSpPr>
          <a:spLocks/>
        </xdr:cNvSpPr>
      </xdr:nvSpPr>
      <xdr:spPr>
        <a:xfrm>
          <a:off x="80105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73" name="AutoShape 270"/>
        <xdr:cNvSpPr>
          <a:spLocks/>
        </xdr:cNvSpPr>
      </xdr:nvSpPr>
      <xdr:spPr>
        <a:xfrm>
          <a:off x="931545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174" name="AutoShape 271"/>
        <xdr:cNvSpPr>
          <a:spLocks/>
        </xdr:cNvSpPr>
      </xdr:nvSpPr>
      <xdr:spPr>
        <a:xfrm>
          <a:off x="94964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175" name="AutoShape 272"/>
        <xdr:cNvSpPr>
          <a:spLocks/>
        </xdr:cNvSpPr>
      </xdr:nvSpPr>
      <xdr:spPr>
        <a:xfrm>
          <a:off x="9420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176" name="AutoShape 273"/>
        <xdr:cNvSpPr>
          <a:spLocks/>
        </xdr:cNvSpPr>
      </xdr:nvSpPr>
      <xdr:spPr>
        <a:xfrm>
          <a:off x="93916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77" name="AutoShape 274"/>
        <xdr:cNvSpPr>
          <a:spLocks/>
        </xdr:cNvSpPr>
      </xdr:nvSpPr>
      <xdr:spPr>
        <a:xfrm>
          <a:off x="94297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178" name="AutoShape 275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9" name="AutoShape 276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0" name="AutoShape 277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181" name="AutoShape 278"/>
        <xdr:cNvSpPr>
          <a:spLocks/>
        </xdr:cNvSpPr>
      </xdr:nvSpPr>
      <xdr:spPr>
        <a:xfrm>
          <a:off x="701992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182" name="AutoShape 279"/>
        <xdr:cNvSpPr>
          <a:spLocks/>
        </xdr:cNvSpPr>
      </xdr:nvSpPr>
      <xdr:spPr>
        <a:xfrm>
          <a:off x="62579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183" name="AutoShape 280"/>
        <xdr:cNvSpPr>
          <a:spLocks/>
        </xdr:cNvSpPr>
      </xdr:nvSpPr>
      <xdr:spPr>
        <a:xfrm>
          <a:off x="81057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184" name="AutoShape 281"/>
        <xdr:cNvSpPr>
          <a:spLocks/>
        </xdr:cNvSpPr>
      </xdr:nvSpPr>
      <xdr:spPr>
        <a:xfrm>
          <a:off x="71723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85" name="AutoShape 282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186" name="AutoShape 283"/>
        <xdr:cNvSpPr>
          <a:spLocks/>
        </xdr:cNvSpPr>
      </xdr:nvSpPr>
      <xdr:spPr>
        <a:xfrm>
          <a:off x="9877425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187" name="AutoShape 284"/>
        <xdr:cNvSpPr>
          <a:spLocks/>
        </xdr:cNvSpPr>
      </xdr:nvSpPr>
      <xdr:spPr>
        <a:xfrm>
          <a:off x="6372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188" name="AutoShape 285"/>
        <xdr:cNvSpPr>
          <a:spLocks/>
        </xdr:cNvSpPr>
      </xdr:nvSpPr>
      <xdr:spPr>
        <a:xfrm>
          <a:off x="51530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189" name="AutoShape 286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190" name="AutoShape 287"/>
        <xdr:cNvSpPr>
          <a:spLocks/>
        </xdr:cNvSpPr>
      </xdr:nvSpPr>
      <xdr:spPr>
        <a:xfrm>
          <a:off x="95059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191" name="AutoShape 288"/>
        <xdr:cNvSpPr>
          <a:spLocks/>
        </xdr:cNvSpPr>
      </xdr:nvSpPr>
      <xdr:spPr>
        <a:xfrm>
          <a:off x="5181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192" name="AutoShape 289"/>
        <xdr:cNvSpPr>
          <a:spLocks/>
        </xdr:cNvSpPr>
      </xdr:nvSpPr>
      <xdr:spPr>
        <a:xfrm>
          <a:off x="10239375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193" name="AutoShape 290"/>
        <xdr:cNvSpPr>
          <a:spLocks/>
        </xdr:cNvSpPr>
      </xdr:nvSpPr>
      <xdr:spPr>
        <a:xfrm>
          <a:off x="72104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194" name="AutoShape 291"/>
        <xdr:cNvSpPr>
          <a:spLocks/>
        </xdr:cNvSpPr>
      </xdr:nvSpPr>
      <xdr:spPr>
        <a:xfrm>
          <a:off x="72771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195" name="AutoShape 292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196" name="AutoShape 293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197" name="AutoShape 296"/>
        <xdr:cNvSpPr>
          <a:spLocks/>
        </xdr:cNvSpPr>
      </xdr:nvSpPr>
      <xdr:spPr>
        <a:xfrm>
          <a:off x="72866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98" name="AutoShape 297"/>
        <xdr:cNvSpPr>
          <a:spLocks/>
        </xdr:cNvSpPr>
      </xdr:nvSpPr>
      <xdr:spPr>
        <a:xfrm>
          <a:off x="42576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9" name="AutoShape 300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00" name="AutoShape 301"/>
        <xdr:cNvSpPr>
          <a:spLocks/>
        </xdr:cNvSpPr>
      </xdr:nvSpPr>
      <xdr:spPr>
        <a:xfrm>
          <a:off x="6353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01" name="AutoShape 302"/>
        <xdr:cNvSpPr>
          <a:spLocks/>
        </xdr:cNvSpPr>
      </xdr:nvSpPr>
      <xdr:spPr>
        <a:xfrm>
          <a:off x="7000875" y="0"/>
          <a:ext cx="1905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202" name="AutoShape 303"/>
        <xdr:cNvSpPr>
          <a:spLocks/>
        </xdr:cNvSpPr>
      </xdr:nvSpPr>
      <xdr:spPr>
        <a:xfrm>
          <a:off x="6276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03" name="AutoShape 304"/>
        <xdr:cNvSpPr>
          <a:spLocks/>
        </xdr:cNvSpPr>
      </xdr:nvSpPr>
      <xdr:spPr>
        <a:xfrm>
          <a:off x="61817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04" name="AutoShape 305"/>
        <xdr:cNvSpPr>
          <a:spLocks/>
        </xdr:cNvSpPr>
      </xdr:nvSpPr>
      <xdr:spPr>
        <a:xfrm>
          <a:off x="6324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205" name="AutoShape 306"/>
        <xdr:cNvSpPr>
          <a:spLocks/>
        </xdr:cNvSpPr>
      </xdr:nvSpPr>
      <xdr:spPr>
        <a:xfrm>
          <a:off x="6229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206" name="AutoShape 307"/>
        <xdr:cNvSpPr>
          <a:spLocks/>
        </xdr:cNvSpPr>
      </xdr:nvSpPr>
      <xdr:spPr>
        <a:xfrm>
          <a:off x="721995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07" name="AutoShape 308"/>
        <xdr:cNvSpPr>
          <a:spLocks/>
        </xdr:cNvSpPr>
      </xdr:nvSpPr>
      <xdr:spPr>
        <a:xfrm>
          <a:off x="71151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208" name="AutoShape 309"/>
        <xdr:cNvSpPr>
          <a:spLocks/>
        </xdr:cNvSpPr>
      </xdr:nvSpPr>
      <xdr:spPr>
        <a:xfrm>
          <a:off x="80105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209" name="AutoShape 310"/>
        <xdr:cNvSpPr>
          <a:spLocks/>
        </xdr:cNvSpPr>
      </xdr:nvSpPr>
      <xdr:spPr>
        <a:xfrm>
          <a:off x="931545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210" name="AutoShape 311"/>
        <xdr:cNvSpPr>
          <a:spLocks/>
        </xdr:cNvSpPr>
      </xdr:nvSpPr>
      <xdr:spPr>
        <a:xfrm>
          <a:off x="94964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11" name="AutoShape 312"/>
        <xdr:cNvSpPr>
          <a:spLocks/>
        </xdr:cNvSpPr>
      </xdr:nvSpPr>
      <xdr:spPr>
        <a:xfrm>
          <a:off x="9420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212" name="AutoShape 313"/>
        <xdr:cNvSpPr>
          <a:spLocks/>
        </xdr:cNvSpPr>
      </xdr:nvSpPr>
      <xdr:spPr>
        <a:xfrm>
          <a:off x="93916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13" name="AutoShape 314"/>
        <xdr:cNvSpPr>
          <a:spLocks/>
        </xdr:cNvSpPr>
      </xdr:nvSpPr>
      <xdr:spPr>
        <a:xfrm>
          <a:off x="94297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14" name="AutoShape 315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5" name="AutoShape 316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16" name="AutoShape 317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17" name="AutoShape 318"/>
        <xdr:cNvSpPr>
          <a:spLocks/>
        </xdr:cNvSpPr>
      </xdr:nvSpPr>
      <xdr:spPr>
        <a:xfrm>
          <a:off x="701992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218" name="AutoShape 319"/>
        <xdr:cNvSpPr>
          <a:spLocks/>
        </xdr:cNvSpPr>
      </xdr:nvSpPr>
      <xdr:spPr>
        <a:xfrm>
          <a:off x="62579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219" name="AutoShape 320"/>
        <xdr:cNvSpPr>
          <a:spLocks/>
        </xdr:cNvSpPr>
      </xdr:nvSpPr>
      <xdr:spPr>
        <a:xfrm>
          <a:off x="81057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20" name="AutoShape 321"/>
        <xdr:cNvSpPr>
          <a:spLocks/>
        </xdr:cNvSpPr>
      </xdr:nvSpPr>
      <xdr:spPr>
        <a:xfrm>
          <a:off x="71723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221" name="AutoShape 322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222" name="AutoShape 323"/>
        <xdr:cNvSpPr>
          <a:spLocks/>
        </xdr:cNvSpPr>
      </xdr:nvSpPr>
      <xdr:spPr>
        <a:xfrm>
          <a:off x="9877425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223" name="AutoShape 324"/>
        <xdr:cNvSpPr>
          <a:spLocks/>
        </xdr:cNvSpPr>
      </xdr:nvSpPr>
      <xdr:spPr>
        <a:xfrm>
          <a:off x="6372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224" name="AutoShape 325"/>
        <xdr:cNvSpPr>
          <a:spLocks/>
        </xdr:cNvSpPr>
      </xdr:nvSpPr>
      <xdr:spPr>
        <a:xfrm>
          <a:off x="51530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225" name="AutoShape 326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226" name="AutoShape 327"/>
        <xdr:cNvSpPr>
          <a:spLocks/>
        </xdr:cNvSpPr>
      </xdr:nvSpPr>
      <xdr:spPr>
        <a:xfrm>
          <a:off x="95059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27" name="AutoShape 328"/>
        <xdr:cNvSpPr>
          <a:spLocks/>
        </xdr:cNvSpPr>
      </xdr:nvSpPr>
      <xdr:spPr>
        <a:xfrm>
          <a:off x="5181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228" name="AutoShape 329"/>
        <xdr:cNvSpPr>
          <a:spLocks/>
        </xdr:cNvSpPr>
      </xdr:nvSpPr>
      <xdr:spPr>
        <a:xfrm>
          <a:off x="10239375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229" name="AutoShape 330"/>
        <xdr:cNvSpPr>
          <a:spLocks/>
        </xdr:cNvSpPr>
      </xdr:nvSpPr>
      <xdr:spPr>
        <a:xfrm>
          <a:off x="72104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230" name="AutoShape 331"/>
        <xdr:cNvSpPr>
          <a:spLocks/>
        </xdr:cNvSpPr>
      </xdr:nvSpPr>
      <xdr:spPr>
        <a:xfrm>
          <a:off x="72771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231" name="AutoShape 332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232" name="AutoShape 333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33" name="AutoShape 334"/>
        <xdr:cNvSpPr>
          <a:spLocks/>
        </xdr:cNvSpPr>
      </xdr:nvSpPr>
      <xdr:spPr>
        <a:xfrm>
          <a:off x="72866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866775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234" name="AutoShape 335"/>
        <xdr:cNvSpPr>
          <a:spLocks/>
        </xdr:cNvSpPr>
      </xdr:nvSpPr>
      <xdr:spPr>
        <a:xfrm>
          <a:off x="4257675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857250</xdr:colOff>
      <xdr:row>0</xdr:row>
      <xdr:rowOff>0</xdr:rowOff>
    </xdr:from>
    <xdr:to>
      <xdr:col>4</xdr:col>
      <xdr:colOff>152400</xdr:colOff>
      <xdr:row>0</xdr:row>
      <xdr:rowOff>0</xdr:rowOff>
    </xdr:to>
    <xdr:sp>
      <xdr:nvSpPr>
        <xdr:cNvPr id="235" name="AutoShape 338"/>
        <xdr:cNvSpPr>
          <a:spLocks/>
        </xdr:cNvSpPr>
      </xdr:nvSpPr>
      <xdr:spPr>
        <a:xfrm>
          <a:off x="5124450" y="0"/>
          <a:ext cx="1619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142875</xdr:colOff>
      <xdr:row>0</xdr:row>
      <xdr:rowOff>0</xdr:rowOff>
    </xdr:to>
    <xdr:sp>
      <xdr:nvSpPr>
        <xdr:cNvPr id="236" name="AutoShape 339"/>
        <xdr:cNvSpPr>
          <a:spLocks/>
        </xdr:cNvSpPr>
      </xdr:nvSpPr>
      <xdr:spPr>
        <a:xfrm>
          <a:off x="8439150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152400</xdr:colOff>
      <xdr:row>0</xdr:row>
      <xdr:rowOff>0</xdr:rowOff>
    </xdr:to>
    <xdr:sp>
      <xdr:nvSpPr>
        <xdr:cNvPr id="237" name="AutoShape 340"/>
        <xdr:cNvSpPr>
          <a:spLocks/>
        </xdr:cNvSpPr>
      </xdr:nvSpPr>
      <xdr:spPr>
        <a:xfrm>
          <a:off x="10353675" y="0"/>
          <a:ext cx="1143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238" name="AutoShape 341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39" name="AutoShape 342"/>
        <xdr:cNvSpPr>
          <a:spLocks/>
        </xdr:cNvSpPr>
      </xdr:nvSpPr>
      <xdr:spPr>
        <a:xfrm>
          <a:off x="6353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40" name="AutoShape 343"/>
        <xdr:cNvSpPr>
          <a:spLocks/>
        </xdr:cNvSpPr>
      </xdr:nvSpPr>
      <xdr:spPr>
        <a:xfrm>
          <a:off x="7000875" y="0"/>
          <a:ext cx="1905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241" name="AutoShape 344"/>
        <xdr:cNvSpPr>
          <a:spLocks/>
        </xdr:cNvSpPr>
      </xdr:nvSpPr>
      <xdr:spPr>
        <a:xfrm>
          <a:off x="6276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42" name="AutoShape 345"/>
        <xdr:cNvSpPr>
          <a:spLocks/>
        </xdr:cNvSpPr>
      </xdr:nvSpPr>
      <xdr:spPr>
        <a:xfrm>
          <a:off x="61817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43" name="AutoShape 346"/>
        <xdr:cNvSpPr>
          <a:spLocks/>
        </xdr:cNvSpPr>
      </xdr:nvSpPr>
      <xdr:spPr>
        <a:xfrm>
          <a:off x="6324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244" name="AutoShape 347"/>
        <xdr:cNvSpPr>
          <a:spLocks/>
        </xdr:cNvSpPr>
      </xdr:nvSpPr>
      <xdr:spPr>
        <a:xfrm>
          <a:off x="6229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245" name="AutoShape 348"/>
        <xdr:cNvSpPr>
          <a:spLocks/>
        </xdr:cNvSpPr>
      </xdr:nvSpPr>
      <xdr:spPr>
        <a:xfrm>
          <a:off x="721995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46" name="AutoShape 349"/>
        <xdr:cNvSpPr>
          <a:spLocks/>
        </xdr:cNvSpPr>
      </xdr:nvSpPr>
      <xdr:spPr>
        <a:xfrm>
          <a:off x="71151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247" name="AutoShape 350"/>
        <xdr:cNvSpPr>
          <a:spLocks/>
        </xdr:cNvSpPr>
      </xdr:nvSpPr>
      <xdr:spPr>
        <a:xfrm>
          <a:off x="80105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248" name="AutoShape 351"/>
        <xdr:cNvSpPr>
          <a:spLocks/>
        </xdr:cNvSpPr>
      </xdr:nvSpPr>
      <xdr:spPr>
        <a:xfrm>
          <a:off x="931545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249" name="AutoShape 352"/>
        <xdr:cNvSpPr>
          <a:spLocks/>
        </xdr:cNvSpPr>
      </xdr:nvSpPr>
      <xdr:spPr>
        <a:xfrm>
          <a:off x="94964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50" name="AutoShape 353"/>
        <xdr:cNvSpPr>
          <a:spLocks/>
        </xdr:cNvSpPr>
      </xdr:nvSpPr>
      <xdr:spPr>
        <a:xfrm>
          <a:off x="9420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251" name="AutoShape 354"/>
        <xdr:cNvSpPr>
          <a:spLocks/>
        </xdr:cNvSpPr>
      </xdr:nvSpPr>
      <xdr:spPr>
        <a:xfrm>
          <a:off x="93916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52" name="AutoShape 355"/>
        <xdr:cNvSpPr>
          <a:spLocks/>
        </xdr:cNvSpPr>
      </xdr:nvSpPr>
      <xdr:spPr>
        <a:xfrm>
          <a:off x="94297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53" name="AutoShape 356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4" name="AutoShape 357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5" name="AutoShape 358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56" name="AutoShape 359"/>
        <xdr:cNvSpPr>
          <a:spLocks/>
        </xdr:cNvSpPr>
      </xdr:nvSpPr>
      <xdr:spPr>
        <a:xfrm>
          <a:off x="701992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257" name="AutoShape 360"/>
        <xdr:cNvSpPr>
          <a:spLocks/>
        </xdr:cNvSpPr>
      </xdr:nvSpPr>
      <xdr:spPr>
        <a:xfrm>
          <a:off x="62579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258" name="AutoShape 361"/>
        <xdr:cNvSpPr>
          <a:spLocks/>
        </xdr:cNvSpPr>
      </xdr:nvSpPr>
      <xdr:spPr>
        <a:xfrm>
          <a:off x="81057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59" name="AutoShape 362"/>
        <xdr:cNvSpPr>
          <a:spLocks/>
        </xdr:cNvSpPr>
      </xdr:nvSpPr>
      <xdr:spPr>
        <a:xfrm>
          <a:off x="71723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260" name="AutoShape 363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261" name="AutoShape 364"/>
        <xdr:cNvSpPr>
          <a:spLocks/>
        </xdr:cNvSpPr>
      </xdr:nvSpPr>
      <xdr:spPr>
        <a:xfrm>
          <a:off x="9877425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262" name="AutoShape 365"/>
        <xdr:cNvSpPr>
          <a:spLocks/>
        </xdr:cNvSpPr>
      </xdr:nvSpPr>
      <xdr:spPr>
        <a:xfrm>
          <a:off x="6372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263" name="AutoShape 366"/>
        <xdr:cNvSpPr>
          <a:spLocks/>
        </xdr:cNvSpPr>
      </xdr:nvSpPr>
      <xdr:spPr>
        <a:xfrm>
          <a:off x="51530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264" name="AutoShape 367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265" name="AutoShape 368"/>
        <xdr:cNvSpPr>
          <a:spLocks/>
        </xdr:cNvSpPr>
      </xdr:nvSpPr>
      <xdr:spPr>
        <a:xfrm>
          <a:off x="95059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266" name="AutoShape 369"/>
        <xdr:cNvSpPr>
          <a:spLocks/>
        </xdr:cNvSpPr>
      </xdr:nvSpPr>
      <xdr:spPr>
        <a:xfrm>
          <a:off x="5181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267" name="AutoShape 370"/>
        <xdr:cNvSpPr>
          <a:spLocks/>
        </xdr:cNvSpPr>
      </xdr:nvSpPr>
      <xdr:spPr>
        <a:xfrm>
          <a:off x="10239375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268" name="AutoShape 371"/>
        <xdr:cNvSpPr>
          <a:spLocks/>
        </xdr:cNvSpPr>
      </xdr:nvSpPr>
      <xdr:spPr>
        <a:xfrm>
          <a:off x="72104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269" name="AutoShape 372"/>
        <xdr:cNvSpPr>
          <a:spLocks/>
        </xdr:cNvSpPr>
      </xdr:nvSpPr>
      <xdr:spPr>
        <a:xfrm>
          <a:off x="72771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270" name="AutoShape 373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271" name="AutoShape 374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272" name="AutoShape 375"/>
        <xdr:cNvSpPr>
          <a:spLocks/>
        </xdr:cNvSpPr>
      </xdr:nvSpPr>
      <xdr:spPr>
        <a:xfrm>
          <a:off x="72866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273" name="AutoShape 376"/>
        <xdr:cNvSpPr>
          <a:spLocks/>
        </xdr:cNvSpPr>
      </xdr:nvSpPr>
      <xdr:spPr>
        <a:xfrm>
          <a:off x="42481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123825</xdr:colOff>
      <xdr:row>0</xdr:row>
      <xdr:rowOff>0</xdr:rowOff>
    </xdr:to>
    <xdr:sp>
      <xdr:nvSpPr>
        <xdr:cNvPr id="274" name="AutoShape 377"/>
        <xdr:cNvSpPr>
          <a:spLocks/>
        </xdr:cNvSpPr>
      </xdr:nvSpPr>
      <xdr:spPr>
        <a:xfrm>
          <a:off x="51625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275" name="AutoShape 378"/>
        <xdr:cNvSpPr>
          <a:spLocks/>
        </xdr:cNvSpPr>
      </xdr:nvSpPr>
      <xdr:spPr>
        <a:xfrm>
          <a:off x="84486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276" name="AutoShape 379"/>
        <xdr:cNvSpPr>
          <a:spLocks/>
        </xdr:cNvSpPr>
      </xdr:nvSpPr>
      <xdr:spPr>
        <a:xfrm>
          <a:off x="10325100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277" name="AutoShape 382"/>
        <xdr:cNvSpPr>
          <a:spLocks/>
        </xdr:cNvSpPr>
      </xdr:nvSpPr>
      <xdr:spPr>
        <a:xfrm>
          <a:off x="61817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78" name="AutoShape 383"/>
        <xdr:cNvSpPr>
          <a:spLocks/>
        </xdr:cNvSpPr>
      </xdr:nvSpPr>
      <xdr:spPr>
        <a:xfrm>
          <a:off x="63531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895350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79" name="AutoShape 384"/>
        <xdr:cNvSpPr>
          <a:spLocks/>
        </xdr:cNvSpPr>
      </xdr:nvSpPr>
      <xdr:spPr>
        <a:xfrm>
          <a:off x="7000875" y="0"/>
          <a:ext cx="1905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0</xdr:row>
      <xdr:rowOff>0</xdr:rowOff>
    </xdr:from>
    <xdr:to>
      <xdr:col>5</xdr:col>
      <xdr:colOff>285750</xdr:colOff>
      <xdr:row>0</xdr:row>
      <xdr:rowOff>0</xdr:rowOff>
    </xdr:to>
    <xdr:sp>
      <xdr:nvSpPr>
        <xdr:cNvPr id="280" name="AutoShape 385"/>
        <xdr:cNvSpPr>
          <a:spLocks/>
        </xdr:cNvSpPr>
      </xdr:nvSpPr>
      <xdr:spPr>
        <a:xfrm>
          <a:off x="62769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281" name="AutoShape 386"/>
        <xdr:cNvSpPr>
          <a:spLocks/>
        </xdr:cNvSpPr>
      </xdr:nvSpPr>
      <xdr:spPr>
        <a:xfrm>
          <a:off x="61817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282" name="AutoShape 387"/>
        <xdr:cNvSpPr>
          <a:spLocks/>
        </xdr:cNvSpPr>
      </xdr:nvSpPr>
      <xdr:spPr>
        <a:xfrm>
          <a:off x="632460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0</xdr:row>
      <xdr:rowOff>0</xdr:rowOff>
    </xdr:from>
    <xdr:to>
      <xdr:col>5</xdr:col>
      <xdr:colOff>209550</xdr:colOff>
      <xdr:row>0</xdr:row>
      <xdr:rowOff>0</xdr:rowOff>
    </xdr:to>
    <xdr:sp>
      <xdr:nvSpPr>
        <xdr:cNvPr id="283" name="AutoShape 388"/>
        <xdr:cNvSpPr>
          <a:spLocks/>
        </xdr:cNvSpPr>
      </xdr:nvSpPr>
      <xdr:spPr>
        <a:xfrm>
          <a:off x="62293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284" name="AutoShape 389"/>
        <xdr:cNvSpPr>
          <a:spLocks/>
        </xdr:cNvSpPr>
      </xdr:nvSpPr>
      <xdr:spPr>
        <a:xfrm>
          <a:off x="721995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285" name="AutoShape 390"/>
        <xdr:cNvSpPr>
          <a:spLocks/>
        </xdr:cNvSpPr>
      </xdr:nvSpPr>
      <xdr:spPr>
        <a:xfrm>
          <a:off x="71151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0</xdr:rowOff>
    </xdr:from>
    <xdr:to>
      <xdr:col>6</xdr:col>
      <xdr:colOff>1076325</xdr:colOff>
      <xdr:row>0</xdr:row>
      <xdr:rowOff>0</xdr:rowOff>
    </xdr:to>
    <xdr:sp>
      <xdr:nvSpPr>
        <xdr:cNvPr id="286" name="AutoShape 391"/>
        <xdr:cNvSpPr>
          <a:spLocks/>
        </xdr:cNvSpPr>
      </xdr:nvSpPr>
      <xdr:spPr>
        <a:xfrm>
          <a:off x="80105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287" name="AutoShape 392"/>
        <xdr:cNvSpPr>
          <a:spLocks/>
        </xdr:cNvSpPr>
      </xdr:nvSpPr>
      <xdr:spPr>
        <a:xfrm>
          <a:off x="931545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288" name="AutoShape 393"/>
        <xdr:cNvSpPr>
          <a:spLocks/>
        </xdr:cNvSpPr>
      </xdr:nvSpPr>
      <xdr:spPr>
        <a:xfrm>
          <a:off x="94964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289" name="AutoShape 394"/>
        <xdr:cNvSpPr>
          <a:spLocks/>
        </xdr:cNvSpPr>
      </xdr:nvSpPr>
      <xdr:spPr>
        <a:xfrm>
          <a:off x="9420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290" name="AutoShape 395"/>
        <xdr:cNvSpPr>
          <a:spLocks/>
        </xdr:cNvSpPr>
      </xdr:nvSpPr>
      <xdr:spPr>
        <a:xfrm>
          <a:off x="93916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91" name="AutoShape 396"/>
        <xdr:cNvSpPr>
          <a:spLocks/>
        </xdr:cNvSpPr>
      </xdr:nvSpPr>
      <xdr:spPr>
        <a:xfrm>
          <a:off x="94297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292" name="AutoShape 397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3" name="AutoShape 398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4" name="AutoShape 399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295" name="AutoShape 400"/>
        <xdr:cNvSpPr>
          <a:spLocks/>
        </xdr:cNvSpPr>
      </xdr:nvSpPr>
      <xdr:spPr>
        <a:xfrm>
          <a:off x="701992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296" name="AutoShape 401"/>
        <xdr:cNvSpPr>
          <a:spLocks/>
        </xdr:cNvSpPr>
      </xdr:nvSpPr>
      <xdr:spPr>
        <a:xfrm>
          <a:off x="62579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1085850</xdr:colOff>
      <xdr:row>0</xdr:row>
      <xdr:rowOff>0</xdr:rowOff>
    </xdr:from>
    <xdr:to>
      <xdr:col>6</xdr:col>
      <xdr:colOff>1190625</xdr:colOff>
      <xdr:row>0</xdr:row>
      <xdr:rowOff>0</xdr:rowOff>
    </xdr:to>
    <xdr:sp>
      <xdr:nvSpPr>
        <xdr:cNvPr id="297" name="AutoShape 402"/>
        <xdr:cNvSpPr>
          <a:spLocks/>
        </xdr:cNvSpPr>
      </xdr:nvSpPr>
      <xdr:spPr>
        <a:xfrm>
          <a:off x="81057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298" name="AutoShape 403"/>
        <xdr:cNvSpPr>
          <a:spLocks/>
        </xdr:cNvSpPr>
      </xdr:nvSpPr>
      <xdr:spPr>
        <a:xfrm>
          <a:off x="71723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299" name="AutoShape 404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300" name="AutoShape 405"/>
        <xdr:cNvSpPr>
          <a:spLocks/>
        </xdr:cNvSpPr>
      </xdr:nvSpPr>
      <xdr:spPr>
        <a:xfrm>
          <a:off x="9877425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301" name="AutoShape 406"/>
        <xdr:cNvSpPr>
          <a:spLocks/>
        </xdr:cNvSpPr>
      </xdr:nvSpPr>
      <xdr:spPr>
        <a:xfrm>
          <a:off x="63722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302" name="AutoShape 407"/>
        <xdr:cNvSpPr>
          <a:spLocks/>
        </xdr:cNvSpPr>
      </xdr:nvSpPr>
      <xdr:spPr>
        <a:xfrm>
          <a:off x="51530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303" name="AutoShape 408"/>
        <xdr:cNvSpPr>
          <a:spLocks/>
        </xdr:cNvSpPr>
      </xdr:nvSpPr>
      <xdr:spPr>
        <a:xfrm>
          <a:off x="8429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304" name="AutoShape 409"/>
        <xdr:cNvSpPr>
          <a:spLocks/>
        </xdr:cNvSpPr>
      </xdr:nvSpPr>
      <xdr:spPr>
        <a:xfrm>
          <a:off x="95059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305" name="AutoShape 410"/>
        <xdr:cNvSpPr>
          <a:spLocks/>
        </xdr:cNvSpPr>
      </xdr:nvSpPr>
      <xdr:spPr>
        <a:xfrm>
          <a:off x="5181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306" name="AutoShape 411"/>
        <xdr:cNvSpPr>
          <a:spLocks/>
        </xdr:cNvSpPr>
      </xdr:nvSpPr>
      <xdr:spPr>
        <a:xfrm>
          <a:off x="10239375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307" name="AutoShape 412"/>
        <xdr:cNvSpPr>
          <a:spLocks/>
        </xdr:cNvSpPr>
      </xdr:nvSpPr>
      <xdr:spPr>
        <a:xfrm>
          <a:off x="72104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308" name="AutoShape 413"/>
        <xdr:cNvSpPr>
          <a:spLocks/>
        </xdr:cNvSpPr>
      </xdr:nvSpPr>
      <xdr:spPr>
        <a:xfrm>
          <a:off x="72771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309" name="AutoShape 414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310" name="AutoShape 415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311" name="AutoShape 416"/>
        <xdr:cNvSpPr>
          <a:spLocks/>
        </xdr:cNvSpPr>
      </xdr:nvSpPr>
      <xdr:spPr>
        <a:xfrm>
          <a:off x="72866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312" name="AutoShape 417"/>
        <xdr:cNvSpPr>
          <a:spLocks/>
        </xdr:cNvSpPr>
      </xdr:nvSpPr>
      <xdr:spPr>
        <a:xfrm>
          <a:off x="42481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123825</xdr:colOff>
      <xdr:row>0</xdr:row>
      <xdr:rowOff>0</xdr:rowOff>
    </xdr:to>
    <xdr:sp>
      <xdr:nvSpPr>
        <xdr:cNvPr id="313" name="AutoShape 418"/>
        <xdr:cNvSpPr>
          <a:spLocks/>
        </xdr:cNvSpPr>
      </xdr:nvSpPr>
      <xdr:spPr>
        <a:xfrm>
          <a:off x="51625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14" name="AutoShape 419"/>
        <xdr:cNvSpPr>
          <a:spLocks/>
        </xdr:cNvSpPr>
      </xdr:nvSpPr>
      <xdr:spPr>
        <a:xfrm>
          <a:off x="84486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315" name="AutoShape 420"/>
        <xdr:cNvSpPr>
          <a:spLocks/>
        </xdr:cNvSpPr>
      </xdr:nvSpPr>
      <xdr:spPr>
        <a:xfrm>
          <a:off x="10325100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316" name="AutoShape 423"/>
        <xdr:cNvSpPr>
          <a:spLocks/>
        </xdr:cNvSpPr>
      </xdr:nvSpPr>
      <xdr:spPr>
        <a:xfrm>
          <a:off x="72771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17" name="AutoShape 424"/>
        <xdr:cNvSpPr>
          <a:spLocks/>
        </xdr:cNvSpPr>
      </xdr:nvSpPr>
      <xdr:spPr>
        <a:xfrm>
          <a:off x="73152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318" name="AutoShape 426"/>
        <xdr:cNvSpPr>
          <a:spLocks/>
        </xdr:cNvSpPr>
      </xdr:nvSpPr>
      <xdr:spPr>
        <a:xfrm>
          <a:off x="955357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247650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319" name="AutoShape 427"/>
        <xdr:cNvSpPr>
          <a:spLocks/>
        </xdr:cNvSpPr>
      </xdr:nvSpPr>
      <xdr:spPr>
        <a:xfrm>
          <a:off x="95440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320" name="AutoShape 428"/>
        <xdr:cNvSpPr>
          <a:spLocks/>
        </xdr:cNvSpPr>
      </xdr:nvSpPr>
      <xdr:spPr>
        <a:xfrm>
          <a:off x="729615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321" name="AutoShape 430"/>
        <xdr:cNvSpPr>
          <a:spLocks/>
        </xdr:cNvSpPr>
      </xdr:nvSpPr>
      <xdr:spPr>
        <a:xfrm>
          <a:off x="61055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322" name="AutoShape 431"/>
        <xdr:cNvSpPr>
          <a:spLocks/>
        </xdr:cNvSpPr>
      </xdr:nvSpPr>
      <xdr:spPr>
        <a:xfrm>
          <a:off x="6210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0</xdr:row>
      <xdr:rowOff>0</xdr:rowOff>
    </xdr:from>
    <xdr:to>
      <xdr:col>5</xdr:col>
      <xdr:colOff>876300</xdr:colOff>
      <xdr:row>0</xdr:row>
      <xdr:rowOff>0</xdr:rowOff>
    </xdr:to>
    <xdr:sp>
      <xdr:nvSpPr>
        <xdr:cNvPr id="323" name="AutoShape 432"/>
        <xdr:cNvSpPr>
          <a:spLocks/>
        </xdr:cNvSpPr>
      </xdr:nvSpPr>
      <xdr:spPr>
        <a:xfrm>
          <a:off x="6905625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324" name="AutoShape 433"/>
        <xdr:cNvSpPr>
          <a:spLocks/>
        </xdr:cNvSpPr>
      </xdr:nvSpPr>
      <xdr:spPr>
        <a:xfrm>
          <a:off x="61626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325" name="AutoShape 434"/>
        <xdr:cNvSpPr>
          <a:spLocks/>
        </xdr:cNvSpPr>
      </xdr:nvSpPr>
      <xdr:spPr>
        <a:xfrm>
          <a:off x="61531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326" name="AutoShape 435"/>
        <xdr:cNvSpPr>
          <a:spLocks/>
        </xdr:cNvSpPr>
      </xdr:nvSpPr>
      <xdr:spPr>
        <a:xfrm>
          <a:off x="61531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327" name="AutoShape 436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328" name="AutoShape 437"/>
        <xdr:cNvSpPr>
          <a:spLocks/>
        </xdr:cNvSpPr>
      </xdr:nvSpPr>
      <xdr:spPr>
        <a:xfrm>
          <a:off x="721995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329" name="AutoShape 438"/>
        <xdr:cNvSpPr>
          <a:spLocks/>
        </xdr:cNvSpPr>
      </xdr:nvSpPr>
      <xdr:spPr>
        <a:xfrm>
          <a:off x="71151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1095375</xdr:colOff>
      <xdr:row>0</xdr:row>
      <xdr:rowOff>0</xdr:rowOff>
    </xdr:from>
    <xdr:to>
      <xdr:col>6</xdr:col>
      <xdr:colOff>1181100</xdr:colOff>
      <xdr:row>0</xdr:row>
      <xdr:rowOff>0</xdr:rowOff>
    </xdr:to>
    <xdr:sp>
      <xdr:nvSpPr>
        <xdr:cNvPr id="330" name="AutoShape 439"/>
        <xdr:cNvSpPr>
          <a:spLocks/>
        </xdr:cNvSpPr>
      </xdr:nvSpPr>
      <xdr:spPr>
        <a:xfrm>
          <a:off x="8115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331" name="AutoShape 440"/>
        <xdr:cNvSpPr>
          <a:spLocks/>
        </xdr:cNvSpPr>
      </xdr:nvSpPr>
      <xdr:spPr>
        <a:xfrm>
          <a:off x="931545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332" name="AutoShape 441"/>
        <xdr:cNvSpPr>
          <a:spLocks/>
        </xdr:cNvSpPr>
      </xdr:nvSpPr>
      <xdr:spPr>
        <a:xfrm>
          <a:off x="94964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33" name="AutoShape 442"/>
        <xdr:cNvSpPr>
          <a:spLocks/>
        </xdr:cNvSpPr>
      </xdr:nvSpPr>
      <xdr:spPr>
        <a:xfrm>
          <a:off x="9420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334" name="AutoShape 443"/>
        <xdr:cNvSpPr>
          <a:spLocks/>
        </xdr:cNvSpPr>
      </xdr:nvSpPr>
      <xdr:spPr>
        <a:xfrm>
          <a:off x="93916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335" name="AutoShape 444"/>
        <xdr:cNvSpPr>
          <a:spLocks/>
        </xdr:cNvSpPr>
      </xdr:nvSpPr>
      <xdr:spPr>
        <a:xfrm>
          <a:off x="94297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336" name="AutoShape 445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7" name="AutoShape 446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38" name="AutoShape 447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339" name="AutoShape 448"/>
        <xdr:cNvSpPr>
          <a:spLocks/>
        </xdr:cNvSpPr>
      </xdr:nvSpPr>
      <xdr:spPr>
        <a:xfrm>
          <a:off x="701992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340" name="AutoShape 449"/>
        <xdr:cNvSpPr>
          <a:spLocks/>
        </xdr:cNvSpPr>
      </xdr:nvSpPr>
      <xdr:spPr>
        <a:xfrm>
          <a:off x="62007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0</xdr:row>
      <xdr:rowOff>0</xdr:rowOff>
    </xdr:from>
    <xdr:to>
      <xdr:col>6</xdr:col>
      <xdr:colOff>1304925</xdr:colOff>
      <xdr:row>0</xdr:row>
      <xdr:rowOff>0</xdr:rowOff>
    </xdr:to>
    <xdr:sp>
      <xdr:nvSpPr>
        <xdr:cNvPr id="341" name="AutoShape 450"/>
        <xdr:cNvSpPr>
          <a:spLocks/>
        </xdr:cNvSpPr>
      </xdr:nvSpPr>
      <xdr:spPr>
        <a:xfrm>
          <a:off x="8220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342" name="AutoShape 451"/>
        <xdr:cNvSpPr>
          <a:spLocks/>
        </xdr:cNvSpPr>
      </xdr:nvSpPr>
      <xdr:spPr>
        <a:xfrm>
          <a:off x="71723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343" name="AutoShape 452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344" name="AutoShape 453"/>
        <xdr:cNvSpPr>
          <a:spLocks/>
        </xdr:cNvSpPr>
      </xdr:nvSpPr>
      <xdr:spPr>
        <a:xfrm>
          <a:off x="9877425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219075</xdr:colOff>
      <xdr:row>0</xdr:row>
      <xdr:rowOff>0</xdr:rowOff>
    </xdr:to>
    <xdr:sp>
      <xdr:nvSpPr>
        <xdr:cNvPr id="345" name="AutoShape 454"/>
        <xdr:cNvSpPr>
          <a:spLocks/>
        </xdr:cNvSpPr>
      </xdr:nvSpPr>
      <xdr:spPr>
        <a:xfrm>
          <a:off x="62198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346" name="AutoShape 455"/>
        <xdr:cNvSpPr>
          <a:spLocks/>
        </xdr:cNvSpPr>
      </xdr:nvSpPr>
      <xdr:spPr>
        <a:xfrm>
          <a:off x="51530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347" name="AutoShape 456"/>
        <xdr:cNvSpPr>
          <a:spLocks/>
        </xdr:cNvSpPr>
      </xdr:nvSpPr>
      <xdr:spPr>
        <a:xfrm>
          <a:off x="8429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348" name="AutoShape 457"/>
        <xdr:cNvSpPr>
          <a:spLocks/>
        </xdr:cNvSpPr>
      </xdr:nvSpPr>
      <xdr:spPr>
        <a:xfrm>
          <a:off x="95059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349" name="AutoShape 458"/>
        <xdr:cNvSpPr>
          <a:spLocks/>
        </xdr:cNvSpPr>
      </xdr:nvSpPr>
      <xdr:spPr>
        <a:xfrm>
          <a:off x="5181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350" name="AutoShape 459"/>
        <xdr:cNvSpPr>
          <a:spLocks/>
        </xdr:cNvSpPr>
      </xdr:nvSpPr>
      <xdr:spPr>
        <a:xfrm>
          <a:off x="10239375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351" name="AutoShape 460"/>
        <xdr:cNvSpPr>
          <a:spLocks/>
        </xdr:cNvSpPr>
      </xdr:nvSpPr>
      <xdr:spPr>
        <a:xfrm>
          <a:off x="72104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352" name="AutoShape 461"/>
        <xdr:cNvSpPr>
          <a:spLocks/>
        </xdr:cNvSpPr>
      </xdr:nvSpPr>
      <xdr:spPr>
        <a:xfrm>
          <a:off x="72771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353" name="AutoShape 462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354" name="AutoShape 463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355" name="AutoShape 464"/>
        <xdr:cNvSpPr>
          <a:spLocks/>
        </xdr:cNvSpPr>
      </xdr:nvSpPr>
      <xdr:spPr>
        <a:xfrm>
          <a:off x="72866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356" name="AutoShape 465"/>
        <xdr:cNvSpPr>
          <a:spLocks/>
        </xdr:cNvSpPr>
      </xdr:nvSpPr>
      <xdr:spPr>
        <a:xfrm>
          <a:off x="42481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123825</xdr:colOff>
      <xdr:row>0</xdr:row>
      <xdr:rowOff>0</xdr:rowOff>
    </xdr:to>
    <xdr:sp>
      <xdr:nvSpPr>
        <xdr:cNvPr id="357" name="AutoShape 466"/>
        <xdr:cNvSpPr>
          <a:spLocks/>
        </xdr:cNvSpPr>
      </xdr:nvSpPr>
      <xdr:spPr>
        <a:xfrm>
          <a:off x="51625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358" name="AutoShape 467"/>
        <xdr:cNvSpPr>
          <a:spLocks/>
        </xdr:cNvSpPr>
      </xdr:nvSpPr>
      <xdr:spPr>
        <a:xfrm>
          <a:off x="84486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359" name="AutoShape 468"/>
        <xdr:cNvSpPr>
          <a:spLocks/>
        </xdr:cNvSpPr>
      </xdr:nvSpPr>
      <xdr:spPr>
        <a:xfrm>
          <a:off x="10325100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360" name="AutoShape 469"/>
        <xdr:cNvSpPr>
          <a:spLocks/>
        </xdr:cNvSpPr>
      </xdr:nvSpPr>
      <xdr:spPr>
        <a:xfrm>
          <a:off x="72771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361" name="AutoShape 470"/>
        <xdr:cNvSpPr>
          <a:spLocks/>
        </xdr:cNvSpPr>
      </xdr:nvSpPr>
      <xdr:spPr>
        <a:xfrm>
          <a:off x="73152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362" name="AutoShape 471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363" name="AutoShape 472"/>
        <xdr:cNvSpPr>
          <a:spLocks/>
        </xdr:cNvSpPr>
      </xdr:nvSpPr>
      <xdr:spPr>
        <a:xfrm>
          <a:off x="94297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364" name="AutoShape 473"/>
        <xdr:cNvSpPr>
          <a:spLocks/>
        </xdr:cNvSpPr>
      </xdr:nvSpPr>
      <xdr:spPr>
        <a:xfrm>
          <a:off x="729615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365" name="AutoShape 476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366" name="AutoShape 477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367" name="AutoShape 481"/>
        <xdr:cNvSpPr>
          <a:spLocks/>
        </xdr:cNvSpPr>
      </xdr:nvSpPr>
      <xdr:spPr>
        <a:xfrm>
          <a:off x="61055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368" name="AutoShape 482"/>
        <xdr:cNvSpPr>
          <a:spLocks/>
        </xdr:cNvSpPr>
      </xdr:nvSpPr>
      <xdr:spPr>
        <a:xfrm>
          <a:off x="6210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0</xdr:row>
      <xdr:rowOff>0</xdr:rowOff>
    </xdr:from>
    <xdr:to>
      <xdr:col>5</xdr:col>
      <xdr:colOff>876300</xdr:colOff>
      <xdr:row>0</xdr:row>
      <xdr:rowOff>0</xdr:rowOff>
    </xdr:to>
    <xdr:sp>
      <xdr:nvSpPr>
        <xdr:cNvPr id="369" name="AutoShape 483"/>
        <xdr:cNvSpPr>
          <a:spLocks/>
        </xdr:cNvSpPr>
      </xdr:nvSpPr>
      <xdr:spPr>
        <a:xfrm>
          <a:off x="6905625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370" name="AutoShape 484"/>
        <xdr:cNvSpPr>
          <a:spLocks/>
        </xdr:cNvSpPr>
      </xdr:nvSpPr>
      <xdr:spPr>
        <a:xfrm>
          <a:off x="61626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371" name="AutoShape 485"/>
        <xdr:cNvSpPr>
          <a:spLocks/>
        </xdr:cNvSpPr>
      </xdr:nvSpPr>
      <xdr:spPr>
        <a:xfrm>
          <a:off x="61531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372" name="AutoShape 486"/>
        <xdr:cNvSpPr>
          <a:spLocks/>
        </xdr:cNvSpPr>
      </xdr:nvSpPr>
      <xdr:spPr>
        <a:xfrm>
          <a:off x="61531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373" name="AutoShape 487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374" name="AutoShape 488"/>
        <xdr:cNvSpPr>
          <a:spLocks/>
        </xdr:cNvSpPr>
      </xdr:nvSpPr>
      <xdr:spPr>
        <a:xfrm>
          <a:off x="721995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375" name="AutoShape 489"/>
        <xdr:cNvSpPr>
          <a:spLocks/>
        </xdr:cNvSpPr>
      </xdr:nvSpPr>
      <xdr:spPr>
        <a:xfrm>
          <a:off x="71151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1095375</xdr:colOff>
      <xdr:row>0</xdr:row>
      <xdr:rowOff>0</xdr:rowOff>
    </xdr:from>
    <xdr:to>
      <xdr:col>6</xdr:col>
      <xdr:colOff>1181100</xdr:colOff>
      <xdr:row>0</xdr:row>
      <xdr:rowOff>0</xdr:rowOff>
    </xdr:to>
    <xdr:sp>
      <xdr:nvSpPr>
        <xdr:cNvPr id="376" name="AutoShape 490"/>
        <xdr:cNvSpPr>
          <a:spLocks/>
        </xdr:cNvSpPr>
      </xdr:nvSpPr>
      <xdr:spPr>
        <a:xfrm>
          <a:off x="8115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377" name="AutoShape 491"/>
        <xdr:cNvSpPr>
          <a:spLocks/>
        </xdr:cNvSpPr>
      </xdr:nvSpPr>
      <xdr:spPr>
        <a:xfrm>
          <a:off x="931545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378" name="AutoShape 492"/>
        <xdr:cNvSpPr>
          <a:spLocks/>
        </xdr:cNvSpPr>
      </xdr:nvSpPr>
      <xdr:spPr>
        <a:xfrm>
          <a:off x="94964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379" name="AutoShape 493"/>
        <xdr:cNvSpPr>
          <a:spLocks/>
        </xdr:cNvSpPr>
      </xdr:nvSpPr>
      <xdr:spPr>
        <a:xfrm>
          <a:off x="9420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380" name="AutoShape 494"/>
        <xdr:cNvSpPr>
          <a:spLocks/>
        </xdr:cNvSpPr>
      </xdr:nvSpPr>
      <xdr:spPr>
        <a:xfrm>
          <a:off x="93916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381" name="AutoShape 495"/>
        <xdr:cNvSpPr>
          <a:spLocks/>
        </xdr:cNvSpPr>
      </xdr:nvSpPr>
      <xdr:spPr>
        <a:xfrm>
          <a:off x="94297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382" name="AutoShape 496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3" name="AutoShape 497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384" name="AutoShape 498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385" name="AutoShape 499"/>
        <xdr:cNvSpPr>
          <a:spLocks/>
        </xdr:cNvSpPr>
      </xdr:nvSpPr>
      <xdr:spPr>
        <a:xfrm>
          <a:off x="701992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386" name="AutoShape 500"/>
        <xdr:cNvSpPr>
          <a:spLocks/>
        </xdr:cNvSpPr>
      </xdr:nvSpPr>
      <xdr:spPr>
        <a:xfrm>
          <a:off x="62007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0</xdr:row>
      <xdr:rowOff>0</xdr:rowOff>
    </xdr:from>
    <xdr:to>
      <xdr:col>6</xdr:col>
      <xdr:colOff>1304925</xdr:colOff>
      <xdr:row>0</xdr:row>
      <xdr:rowOff>0</xdr:rowOff>
    </xdr:to>
    <xdr:sp>
      <xdr:nvSpPr>
        <xdr:cNvPr id="387" name="AutoShape 501"/>
        <xdr:cNvSpPr>
          <a:spLocks/>
        </xdr:cNvSpPr>
      </xdr:nvSpPr>
      <xdr:spPr>
        <a:xfrm>
          <a:off x="8220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388" name="AutoShape 502"/>
        <xdr:cNvSpPr>
          <a:spLocks/>
        </xdr:cNvSpPr>
      </xdr:nvSpPr>
      <xdr:spPr>
        <a:xfrm>
          <a:off x="71723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389" name="AutoShape 503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390" name="AutoShape 504"/>
        <xdr:cNvSpPr>
          <a:spLocks/>
        </xdr:cNvSpPr>
      </xdr:nvSpPr>
      <xdr:spPr>
        <a:xfrm>
          <a:off x="9877425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219075</xdr:colOff>
      <xdr:row>0</xdr:row>
      <xdr:rowOff>0</xdr:rowOff>
    </xdr:to>
    <xdr:sp>
      <xdr:nvSpPr>
        <xdr:cNvPr id="391" name="AutoShape 505"/>
        <xdr:cNvSpPr>
          <a:spLocks/>
        </xdr:cNvSpPr>
      </xdr:nvSpPr>
      <xdr:spPr>
        <a:xfrm>
          <a:off x="62198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392" name="AutoShape 506"/>
        <xdr:cNvSpPr>
          <a:spLocks/>
        </xdr:cNvSpPr>
      </xdr:nvSpPr>
      <xdr:spPr>
        <a:xfrm>
          <a:off x="51530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393" name="AutoShape 507"/>
        <xdr:cNvSpPr>
          <a:spLocks/>
        </xdr:cNvSpPr>
      </xdr:nvSpPr>
      <xdr:spPr>
        <a:xfrm>
          <a:off x="8429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394" name="AutoShape 508"/>
        <xdr:cNvSpPr>
          <a:spLocks/>
        </xdr:cNvSpPr>
      </xdr:nvSpPr>
      <xdr:spPr>
        <a:xfrm>
          <a:off x="95059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395" name="AutoShape 509"/>
        <xdr:cNvSpPr>
          <a:spLocks/>
        </xdr:cNvSpPr>
      </xdr:nvSpPr>
      <xdr:spPr>
        <a:xfrm>
          <a:off x="5181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396" name="AutoShape 510"/>
        <xdr:cNvSpPr>
          <a:spLocks/>
        </xdr:cNvSpPr>
      </xdr:nvSpPr>
      <xdr:spPr>
        <a:xfrm>
          <a:off x="10239375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397" name="AutoShape 511"/>
        <xdr:cNvSpPr>
          <a:spLocks/>
        </xdr:cNvSpPr>
      </xdr:nvSpPr>
      <xdr:spPr>
        <a:xfrm>
          <a:off x="72104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398" name="AutoShape 512"/>
        <xdr:cNvSpPr>
          <a:spLocks/>
        </xdr:cNvSpPr>
      </xdr:nvSpPr>
      <xdr:spPr>
        <a:xfrm>
          <a:off x="72771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399" name="AutoShape 513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400" name="AutoShape 514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401" name="AutoShape 515"/>
        <xdr:cNvSpPr>
          <a:spLocks/>
        </xdr:cNvSpPr>
      </xdr:nvSpPr>
      <xdr:spPr>
        <a:xfrm>
          <a:off x="72866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402" name="AutoShape 516"/>
        <xdr:cNvSpPr>
          <a:spLocks/>
        </xdr:cNvSpPr>
      </xdr:nvSpPr>
      <xdr:spPr>
        <a:xfrm>
          <a:off x="42481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123825</xdr:colOff>
      <xdr:row>0</xdr:row>
      <xdr:rowOff>0</xdr:rowOff>
    </xdr:to>
    <xdr:sp>
      <xdr:nvSpPr>
        <xdr:cNvPr id="403" name="AutoShape 517"/>
        <xdr:cNvSpPr>
          <a:spLocks/>
        </xdr:cNvSpPr>
      </xdr:nvSpPr>
      <xdr:spPr>
        <a:xfrm>
          <a:off x="51625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404" name="AutoShape 518"/>
        <xdr:cNvSpPr>
          <a:spLocks/>
        </xdr:cNvSpPr>
      </xdr:nvSpPr>
      <xdr:spPr>
        <a:xfrm>
          <a:off x="84486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405" name="AutoShape 519"/>
        <xdr:cNvSpPr>
          <a:spLocks/>
        </xdr:cNvSpPr>
      </xdr:nvSpPr>
      <xdr:spPr>
        <a:xfrm>
          <a:off x="10325100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406" name="AutoShape 520"/>
        <xdr:cNvSpPr>
          <a:spLocks/>
        </xdr:cNvSpPr>
      </xdr:nvSpPr>
      <xdr:spPr>
        <a:xfrm>
          <a:off x="72771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07" name="AutoShape 521"/>
        <xdr:cNvSpPr>
          <a:spLocks/>
        </xdr:cNvSpPr>
      </xdr:nvSpPr>
      <xdr:spPr>
        <a:xfrm>
          <a:off x="73152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408" name="AutoShape 522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409" name="AutoShape 523"/>
        <xdr:cNvSpPr>
          <a:spLocks/>
        </xdr:cNvSpPr>
      </xdr:nvSpPr>
      <xdr:spPr>
        <a:xfrm>
          <a:off x="94297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410" name="AutoShape 524"/>
        <xdr:cNvSpPr>
          <a:spLocks/>
        </xdr:cNvSpPr>
      </xdr:nvSpPr>
      <xdr:spPr>
        <a:xfrm>
          <a:off x="729615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411" name="AutoShape 525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412" name="AutoShape 526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413" name="AutoShape 532"/>
        <xdr:cNvSpPr>
          <a:spLocks/>
        </xdr:cNvSpPr>
      </xdr:nvSpPr>
      <xdr:spPr>
        <a:xfrm>
          <a:off x="61055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414" name="AutoShape 533"/>
        <xdr:cNvSpPr>
          <a:spLocks/>
        </xdr:cNvSpPr>
      </xdr:nvSpPr>
      <xdr:spPr>
        <a:xfrm>
          <a:off x="6210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0</xdr:row>
      <xdr:rowOff>0</xdr:rowOff>
    </xdr:from>
    <xdr:to>
      <xdr:col>5</xdr:col>
      <xdr:colOff>876300</xdr:colOff>
      <xdr:row>0</xdr:row>
      <xdr:rowOff>0</xdr:rowOff>
    </xdr:to>
    <xdr:sp>
      <xdr:nvSpPr>
        <xdr:cNvPr id="415" name="AutoShape 534"/>
        <xdr:cNvSpPr>
          <a:spLocks/>
        </xdr:cNvSpPr>
      </xdr:nvSpPr>
      <xdr:spPr>
        <a:xfrm>
          <a:off x="6905625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171450</xdr:colOff>
      <xdr:row>0</xdr:row>
      <xdr:rowOff>0</xdr:rowOff>
    </xdr:to>
    <xdr:sp>
      <xdr:nvSpPr>
        <xdr:cNvPr id="416" name="AutoShape 535"/>
        <xdr:cNvSpPr>
          <a:spLocks/>
        </xdr:cNvSpPr>
      </xdr:nvSpPr>
      <xdr:spPr>
        <a:xfrm>
          <a:off x="61626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417" name="AutoShape 536"/>
        <xdr:cNvSpPr>
          <a:spLocks/>
        </xdr:cNvSpPr>
      </xdr:nvSpPr>
      <xdr:spPr>
        <a:xfrm>
          <a:off x="61531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418" name="AutoShape 537"/>
        <xdr:cNvSpPr>
          <a:spLocks/>
        </xdr:cNvSpPr>
      </xdr:nvSpPr>
      <xdr:spPr>
        <a:xfrm>
          <a:off x="61531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0</xdr:row>
      <xdr:rowOff>0</xdr:rowOff>
    </xdr:from>
    <xdr:to>
      <xdr:col>5</xdr:col>
      <xdr:colOff>133350</xdr:colOff>
      <xdr:row>0</xdr:row>
      <xdr:rowOff>0</xdr:rowOff>
    </xdr:to>
    <xdr:sp>
      <xdr:nvSpPr>
        <xdr:cNvPr id="419" name="AutoShape 538"/>
        <xdr:cNvSpPr>
          <a:spLocks/>
        </xdr:cNvSpPr>
      </xdr:nvSpPr>
      <xdr:spPr>
        <a:xfrm>
          <a:off x="61531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420" name="AutoShape 539"/>
        <xdr:cNvSpPr>
          <a:spLocks/>
        </xdr:cNvSpPr>
      </xdr:nvSpPr>
      <xdr:spPr>
        <a:xfrm>
          <a:off x="7219950" y="0"/>
          <a:ext cx="1143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6</xdr:col>
      <xdr:colOff>209550</xdr:colOff>
      <xdr:row>0</xdr:row>
      <xdr:rowOff>0</xdr:rowOff>
    </xdr:to>
    <xdr:sp>
      <xdr:nvSpPr>
        <xdr:cNvPr id="421" name="AutoShape 540"/>
        <xdr:cNvSpPr>
          <a:spLocks/>
        </xdr:cNvSpPr>
      </xdr:nvSpPr>
      <xdr:spPr>
        <a:xfrm>
          <a:off x="711517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1095375</xdr:colOff>
      <xdr:row>0</xdr:row>
      <xdr:rowOff>0</xdr:rowOff>
    </xdr:from>
    <xdr:to>
      <xdr:col>6</xdr:col>
      <xdr:colOff>1181100</xdr:colOff>
      <xdr:row>0</xdr:row>
      <xdr:rowOff>0</xdr:rowOff>
    </xdr:to>
    <xdr:sp>
      <xdr:nvSpPr>
        <xdr:cNvPr id="422" name="AutoShape 541"/>
        <xdr:cNvSpPr>
          <a:spLocks/>
        </xdr:cNvSpPr>
      </xdr:nvSpPr>
      <xdr:spPr>
        <a:xfrm>
          <a:off x="81153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423" name="AutoShape 542"/>
        <xdr:cNvSpPr>
          <a:spLocks/>
        </xdr:cNvSpPr>
      </xdr:nvSpPr>
      <xdr:spPr>
        <a:xfrm>
          <a:off x="9315450" y="0"/>
          <a:ext cx="142875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0</xdr:row>
      <xdr:rowOff>0</xdr:rowOff>
    </xdr:from>
    <xdr:to>
      <xdr:col>8</xdr:col>
      <xdr:colOff>285750</xdr:colOff>
      <xdr:row>0</xdr:row>
      <xdr:rowOff>0</xdr:rowOff>
    </xdr:to>
    <xdr:sp>
      <xdr:nvSpPr>
        <xdr:cNvPr id="424" name="AutoShape 543"/>
        <xdr:cNvSpPr>
          <a:spLocks/>
        </xdr:cNvSpPr>
      </xdr:nvSpPr>
      <xdr:spPr>
        <a:xfrm>
          <a:off x="94964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0</xdr:row>
      <xdr:rowOff>0</xdr:rowOff>
    </xdr:from>
    <xdr:to>
      <xdr:col>8</xdr:col>
      <xdr:colOff>238125</xdr:colOff>
      <xdr:row>0</xdr:row>
      <xdr:rowOff>0</xdr:rowOff>
    </xdr:to>
    <xdr:sp>
      <xdr:nvSpPr>
        <xdr:cNvPr id="425" name="AutoShape 544"/>
        <xdr:cNvSpPr>
          <a:spLocks/>
        </xdr:cNvSpPr>
      </xdr:nvSpPr>
      <xdr:spPr>
        <a:xfrm>
          <a:off x="9420225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161925</xdr:colOff>
      <xdr:row>0</xdr:row>
      <xdr:rowOff>0</xdr:rowOff>
    </xdr:to>
    <xdr:sp>
      <xdr:nvSpPr>
        <xdr:cNvPr id="426" name="AutoShape 545"/>
        <xdr:cNvSpPr>
          <a:spLocks/>
        </xdr:cNvSpPr>
      </xdr:nvSpPr>
      <xdr:spPr>
        <a:xfrm>
          <a:off x="9391650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427" name="AutoShape 546"/>
        <xdr:cNvSpPr>
          <a:spLocks/>
        </xdr:cNvSpPr>
      </xdr:nvSpPr>
      <xdr:spPr>
        <a:xfrm>
          <a:off x="9429750" y="0"/>
          <a:ext cx="114300" cy="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428" name="AutoShape 547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29" name="AutoShape 548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30" name="AutoShape 549"/>
        <xdr:cNvSpPr>
          <a:spLocks/>
        </xdr:cNvSpPr>
      </xdr:nvSpPr>
      <xdr:spPr>
        <a:xfrm>
          <a:off x="3390900" y="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0</xdr:row>
      <xdr:rowOff>0</xdr:rowOff>
    </xdr:from>
    <xdr:to>
      <xdr:col>5</xdr:col>
      <xdr:colOff>914400</xdr:colOff>
      <xdr:row>0</xdr:row>
      <xdr:rowOff>0</xdr:rowOff>
    </xdr:to>
    <xdr:sp>
      <xdr:nvSpPr>
        <xdr:cNvPr id="431" name="AutoShape 550"/>
        <xdr:cNvSpPr>
          <a:spLocks/>
        </xdr:cNvSpPr>
      </xdr:nvSpPr>
      <xdr:spPr>
        <a:xfrm>
          <a:off x="7019925" y="0"/>
          <a:ext cx="0" cy="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0</xdr:row>
      <xdr:rowOff>0</xdr:rowOff>
    </xdr:from>
    <xdr:to>
      <xdr:col>5</xdr:col>
      <xdr:colOff>200025</xdr:colOff>
      <xdr:row>0</xdr:row>
      <xdr:rowOff>0</xdr:rowOff>
    </xdr:to>
    <xdr:sp>
      <xdr:nvSpPr>
        <xdr:cNvPr id="432" name="AutoShape 551"/>
        <xdr:cNvSpPr>
          <a:spLocks/>
        </xdr:cNvSpPr>
      </xdr:nvSpPr>
      <xdr:spPr>
        <a:xfrm>
          <a:off x="62007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0</xdr:row>
      <xdr:rowOff>0</xdr:rowOff>
    </xdr:from>
    <xdr:to>
      <xdr:col>6</xdr:col>
      <xdr:colOff>1304925</xdr:colOff>
      <xdr:row>0</xdr:row>
      <xdr:rowOff>0</xdr:rowOff>
    </xdr:to>
    <xdr:sp>
      <xdr:nvSpPr>
        <xdr:cNvPr id="433" name="AutoShape 552"/>
        <xdr:cNvSpPr>
          <a:spLocks/>
        </xdr:cNvSpPr>
      </xdr:nvSpPr>
      <xdr:spPr>
        <a:xfrm>
          <a:off x="822007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333375</xdr:colOff>
      <xdr:row>0</xdr:row>
      <xdr:rowOff>0</xdr:rowOff>
    </xdr:to>
    <xdr:sp>
      <xdr:nvSpPr>
        <xdr:cNvPr id="434" name="AutoShape 553"/>
        <xdr:cNvSpPr>
          <a:spLocks/>
        </xdr:cNvSpPr>
      </xdr:nvSpPr>
      <xdr:spPr>
        <a:xfrm>
          <a:off x="71723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435" name="AutoShape 554"/>
        <xdr:cNvSpPr>
          <a:spLocks/>
        </xdr:cNvSpPr>
      </xdr:nvSpPr>
      <xdr:spPr>
        <a:xfrm>
          <a:off x="84582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0</xdr:row>
      <xdr:rowOff>0</xdr:rowOff>
    </xdr:from>
    <xdr:to>
      <xdr:col>8</xdr:col>
      <xdr:colOff>695325</xdr:colOff>
      <xdr:row>0</xdr:row>
      <xdr:rowOff>0</xdr:rowOff>
    </xdr:to>
    <xdr:sp>
      <xdr:nvSpPr>
        <xdr:cNvPr id="436" name="AutoShape 555"/>
        <xdr:cNvSpPr>
          <a:spLocks/>
        </xdr:cNvSpPr>
      </xdr:nvSpPr>
      <xdr:spPr>
        <a:xfrm>
          <a:off x="9877425" y="0"/>
          <a:ext cx="114300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219075</xdr:colOff>
      <xdr:row>0</xdr:row>
      <xdr:rowOff>0</xdr:rowOff>
    </xdr:to>
    <xdr:sp>
      <xdr:nvSpPr>
        <xdr:cNvPr id="437" name="AutoShape 556"/>
        <xdr:cNvSpPr>
          <a:spLocks/>
        </xdr:cNvSpPr>
      </xdr:nvSpPr>
      <xdr:spPr>
        <a:xfrm>
          <a:off x="62198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200025</xdr:colOff>
      <xdr:row>0</xdr:row>
      <xdr:rowOff>0</xdr:rowOff>
    </xdr:to>
    <xdr:sp>
      <xdr:nvSpPr>
        <xdr:cNvPr id="438" name="AutoShape 557"/>
        <xdr:cNvSpPr>
          <a:spLocks/>
        </xdr:cNvSpPr>
      </xdr:nvSpPr>
      <xdr:spPr>
        <a:xfrm>
          <a:off x="51530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439" name="AutoShape 558"/>
        <xdr:cNvSpPr>
          <a:spLocks/>
        </xdr:cNvSpPr>
      </xdr:nvSpPr>
      <xdr:spPr>
        <a:xfrm>
          <a:off x="8429625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0</xdr:row>
      <xdr:rowOff>0</xdr:rowOff>
    </xdr:from>
    <xdr:to>
      <xdr:col>8</xdr:col>
      <xdr:colOff>314325</xdr:colOff>
      <xdr:row>0</xdr:row>
      <xdr:rowOff>0</xdr:rowOff>
    </xdr:to>
    <xdr:sp>
      <xdr:nvSpPr>
        <xdr:cNvPr id="440" name="AutoShape 559"/>
        <xdr:cNvSpPr>
          <a:spLocks/>
        </xdr:cNvSpPr>
      </xdr:nvSpPr>
      <xdr:spPr>
        <a:xfrm>
          <a:off x="9505950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441" name="AutoShape 560"/>
        <xdr:cNvSpPr>
          <a:spLocks/>
        </xdr:cNvSpPr>
      </xdr:nvSpPr>
      <xdr:spPr>
        <a:xfrm>
          <a:off x="518160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0</xdr:row>
      <xdr:rowOff>0</xdr:rowOff>
    </xdr:from>
    <xdr:to>
      <xdr:col>8</xdr:col>
      <xdr:colOff>1019175</xdr:colOff>
      <xdr:row>0</xdr:row>
      <xdr:rowOff>0</xdr:rowOff>
    </xdr:to>
    <xdr:sp>
      <xdr:nvSpPr>
        <xdr:cNvPr id="442" name="AutoShape 561"/>
        <xdr:cNvSpPr>
          <a:spLocks/>
        </xdr:cNvSpPr>
      </xdr:nvSpPr>
      <xdr:spPr>
        <a:xfrm>
          <a:off x="10239375" y="0"/>
          <a:ext cx="7620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257175</xdr:colOff>
      <xdr:row>0</xdr:row>
      <xdr:rowOff>0</xdr:rowOff>
    </xdr:to>
    <xdr:sp>
      <xdr:nvSpPr>
        <xdr:cNvPr id="443" name="AutoShape 562"/>
        <xdr:cNvSpPr>
          <a:spLocks/>
        </xdr:cNvSpPr>
      </xdr:nvSpPr>
      <xdr:spPr>
        <a:xfrm>
          <a:off x="7210425" y="0"/>
          <a:ext cx="66675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444" name="AutoShape 563"/>
        <xdr:cNvSpPr>
          <a:spLocks/>
        </xdr:cNvSpPr>
      </xdr:nvSpPr>
      <xdr:spPr>
        <a:xfrm>
          <a:off x="72771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445" name="AutoShape 564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0</xdr:col>
      <xdr:colOff>219075</xdr:colOff>
      <xdr:row>0</xdr:row>
      <xdr:rowOff>0</xdr:rowOff>
    </xdr:to>
    <xdr:sp>
      <xdr:nvSpPr>
        <xdr:cNvPr id="446" name="AutoShape 565"/>
        <xdr:cNvSpPr>
          <a:spLocks/>
        </xdr:cNvSpPr>
      </xdr:nvSpPr>
      <xdr:spPr>
        <a:xfrm>
          <a:off x="123825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447" name="AutoShape 566"/>
        <xdr:cNvSpPr>
          <a:spLocks/>
        </xdr:cNvSpPr>
      </xdr:nvSpPr>
      <xdr:spPr>
        <a:xfrm>
          <a:off x="7286625" y="0"/>
          <a:ext cx="104775" cy="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0</xdr:row>
      <xdr:rowOff>0</xdr:rowOff>
    </xdr:from>
    <xdr:to>
      <xdr:col>3</xdr:col>
      <xdr:colOff>133350</xdr:colOff>
      <xdr:row>0</xdr:row>
      <xdr:rowOff>0</xdr:rowOff>
    </xdr:to>
    <xdr:sp>
      <xdr:nvSpPr>
        <xdr:cNvPr id="448" name="AutoShape 567"/>
        <xdr:cNvSpPr>
          <a:spLocks/>
        </xdr:cNvSpPr>
      </xdr:nvSpPr>
      <xdr:spPr>
        <a:xfrm>
          <a:off x="4248150" y="0"/>
          <a:ext cx="1524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123825</xdr:colOff>
      <xdr:row>0</xdr:row>
      <xdr:rowOff>0</xdr:rowOff>
    </xdr:to>
    <xdr:sp>
      <xdr:nvSpPr>
        <xdr:cNvPr id="449" name="AutoShape 568"/>
        <xdr:cNvSpPr>
          <a:spLocks/>
        </xdr:cNvSpPr>
      </xdr:nvSpPr>
      <xdr:spPr>
        <a:xfrm>
          <a:off x="5162550" y="0"/>
          <a:ext cx="95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450" name="AutoShape 569"/>
        <xdr:cNvSpPr>
          <a:spLocks/>
        </xdr:cNvSpPr>
      </xdr:nvSpPr>
      <xdr:spPr>
        <a:xfrm>
          <a:off x="8448675" y="0"/>
          <a:ext cx="857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451" name="AutoShape 570"/>
        <xdr:cNvSpPr>
          <a:spLocks/>
        </xdr:cNvSpPr>
      </xdr:nvSpPr>
      <xdr:spPr>
        <a:xfrm>
          <a:off x="10325100" y="0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452" name="AutoShape 571"/>
        <xdr:cNvSpPr>
          <a:spLocks/>
        </xdr:cNvSpPr>
      </xdr:nvSpPr>
      <xdr:spPr>
        <a:xfrm>
          <a:off x="72771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453" name="AutoShape 572"/>
        <xdr:cNvSpPr>
          <a:spLocks/>
        </xdr:cNvSpPr>
      </xdr:nvSpPr>
      <xdr:spPr>
        <a:xfrm>
          <a:off x="731520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0</xdr:rowOff>
    </xdr:from>
    <xdr:to>
      <xdr:col>8</xdr:col>
      <xdr:colOff>247650</xdr:colOff>
      <xdr:row>0</xdr:row>
      <xdr:rowOff>0</xdr:rowOff>
    </xdr:to>
    <xdr:sp>
      <xdr:nvSpPr>
        <xdr:cNvPr id="454" name="AutoShape 573"/>
        <xdr:cNvSpPr>
          <a:spLocks/>
        </xdr:cNvSpPr>
      </xdr:nvSpPr>
      <xdr:spPr>
        <a:xfrm>
          <a:off x="9458325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0</xdr:row>
      <xdr:rowOff>0</xdr:rowOff>
    </xdr:from>
    <xdr:to>
      <xdr:col>8</xdr:col>
      <xdr:colOff>219075</xdr:colOff>
      <xdr:row>0</xdr:row>
      <xdr:rowOff>0</xdr:rowOff>
    </xdr:to>
    <xdr:sp>
      <xdr:nvSpPr>
        <xdr:cNvPr id="455" name="AutoShape 574"/>
        <xdr:cNvSpPr>
          <a:spLocks/>
        </xdr:cNvSpPr>
      </xdr:nvSpPr>
      <xdr:spPr>
        <a:xfrm>
          <a:off x="9429750" y="0"/>
          <a:ext cx="85725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0</xdr:row>
      <xdr:rowOff>0</xdr:rowOff>
    </xdr:from>
    <xdr:to>
      <xdr:col>6</xdr:col>
      <xdr:colOff>457200</xdr:colOff>
      <xdr:row>0</xdr:row>
      <xdr:rowOff>0</xdr:rowOff>
    </xdr:to>
    <xdr:sp>
      <xdr:nvSpPr>
        <xdr:cNvPr id="456" name="AutoShape 575"/>
        <xdr:cNvSpPr>
          <a:spLocks/>
        </xdr:cNvSpPr>
      </xdr:nvSpPr>
      <xdr:spPr>
        <a:xfrm>
          <a:off x="7296150" y="0"/>
          <a:ext cx="180975" cy="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457" name="AutoShape 576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0</xdr:row>
      <xdr:rowOff>0</xdr:rowOff>
    </xdr:from>
    <xdr:to>
      <xdr:col>11</xdr:col>
      <xdr:colOff>133350</xdr:colOff>
      <xdr:row>0</xdr:row>
      <xdr:rowOff>0</xdr:rowOff>
    </xdr:to>
    <xdr:sp>
      <xdr:nvSpPr>
        <xdr:cNvPr id="458" name="AutoShape 577"/>
        <xdr:cNvSpPr>
          <a:spLocks/>
        </xdr:cNvSpPr>
      </xdr:nvSpPr>
      <xdr:spPr>
        <a:xfrm>
          <a:off x="12077700" y="0"/>
          <a:ext cx="95250" cy="0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19050</xdr:rowOff>
    </xdr:from>
    <xdr:to>
      <xdr:col>5</xdr:col>
      <xdr:colOff>114300</xdr:colOff>
      <xdr:row>7</xdr:row>
      <xdr:rowOff>142875</xdr:rowOff>
    </xdr:to>
    <xdr:sp>
      <xdr:nvSpPr>
        <xdr:cNvPr id="459" name="AutoShape 583"/>
        <xdr:cNvSpPr>
          <a:spLocks/>
        </xdr:cNvSpPr>
      </xdr:nvSpPr>
      <xdr:spPr>
        <a:xfrm>
          <a:off x="6105525" y="1304925"/>
          <a:ext cx="114300" cy="1238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19050</xdr:rowOff>
    </xdr:from>
    <xdr:to>
      <xdr:col>5</xdr:col>
      <xdr:colOff>190500</xdr:colOff>
      <xdr:row>8</xdr:row>
      <xdr:rowOff>114300</xdr:rowOff>
    </xdr:to>
    <xdr:sp>
      <xdr:nvSpPr>
        <xdr:cNvPr id="460" name="AutoShape 584"/>
        <xdr:cNvSpPr>
          <a:spLocks/>
        </xdr:cNvSpPr>
      </xdr:nvSpPr>
      <xdr:spPr>
        <a:xfrm>
          <a:off x="6210300" y="146685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800100</xdr:colOff>
      <xdr:row>7</xdr:row>
      <xdr:rowOff>28575</xdr:rowOff>
    </xdr:from>
    <xdr:to>
      <xdr:col>5</xdr:col>
      <xdr:colOff>876300</xdr:colOff>
      <xdr:row>7</xdr:row>
      <xdr:rowOff>133350</xdr:rowOff>
    </xdr:to>
    <xdr:sp>
      <xdr:nvSpPr>
        <xdr:cNvPr id="461" name="AutoShape 585"/>
        <xdr:cNvSpPr>
          <a:spLocks/>
        </xdr:cNvSpPr>
      </xdr:nvSpPr>
      <xdr:spPr>
        <a:xfrm>
          <a:off x="6905625" y="1314450"/>
          <a:ext cx="76200" cy="104775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20</xdr:row>
      <xdr:rowOff>66675</xdr:rowOff>
    </xdr:from>
    <xdr:to>
      <xdr:col>5</xdr:col>
      <xdr:colOff>171450</xdr:colOff>
      <xdr:row>20</xdr:row>
      <xdr:rowOff>142875</xdr:rowOff>
    </xdr:to>
    <xdr:sp>
      <xdr:nvSpPr>
        <xdr:cNvPr id="462" name="AutoShape 586"/>
        <xdr:cNvSpPr>
          <a:spLocks/>
        </xdr:cNvSpPr>
      </xdr:nvSpPr>
      <xdr:spPr>
        <a:xfrm>
          <a:off x="6162675" y="4124325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19</xdr:row>
      <xdr:rowOff>57150</xdr:rowOff>
    </xdr:from>
    <xdr:to>
      <xdr:col>5</xdr:col>
      <xdr:colOff>114300</xdr:colOff>
      <xdr:row>19</xdr:row>
      <xdr:rowOff>133350</xdr:rowOff>
    </xdr:to>
    <xdr:sp>
      <xdr:nvSpPr>
        <xdr:cNvPr id="463" name="AutoShape 587"/>
        <xdr:cNvSpPr>
          <a:spLocks/>
        </xdr:cNvSpPr>
      </xdr:nvSpPr>
      <xdr:spPr>
        <a:xfrm>
          <a:off x="6153150" y="3924300"/>
          <a:ext cx="666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66675</xdr:rowOff>
    </xdr:from>
    <xdr:to>
      <xdr:col>5</xdr:col>
      <xdr:colOff>161925</xdr:colOff>
      <xdr:row>23</xdr:row>
      <xdr:rowOff>142875</xdr:rowOff>
    </xdr:to>
    <xdr:sp>
      <xdr:nvSpPr>
        <xdr:cNvPr id="464" name="AutoShape 588"/>
        <xdr:cNvSpPr>
          <a:spLocks/>
        </xdr:cNvSpPr>
      </xdr:nvSpPr>
      <xdr:spPr>
        <a:xfrm>
          <a:off x="6153150" y="4695825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38100</xdr:rowOff>
    </xdr:from>
    <xdr:to>
      <xdr:col>5</xdr:col>
      <xdr:colOff>133350</xdr:colOff>
      <xdr:row>22</xdr:row>
      <xdr:rowOff>142875</xdr:rowOff>
    </xdr:to>
    <xdr:sp>
      <xdr:nvSpPr>
        <xdr:cNvPr id="465" name="AutoShape 589"/>
        <xdr:cNvSpPr>
          <a:spLocks/>
        </xdr:cNvSpPr>
      </xdr:nvSpPr>
      <xdr:spPr>
        <a:xfrm>
          <a:off x="6153150" y="447675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7</xdr:row>
      <xdr:rowOff>28575</xdr:rowOff>
    </xdr:from>
    <xdr:to>
      <xdr:col>6</xdr:col>
      <xdr:colOff>314325</xdr:colOff>
      <xdr:row>7</xdr:row>
      <xdr:rowOff>123825</xdr:rowOff>
    </xdr:to>
    <xdr:sp>
      <xdr:nvSpPr>
        <xdr:cNvPr id="466" name="AutoShape 590"/>
        <xdr:cNvSpPr>
          <a:spLocks/>
        </xdr:cNvSpPr>
      </xdr:nvSpPr>
      <xdr:spPr>
        <a:xfrm>
          <a:off x="7219950" y="1314450"/>
          <a:ext cx="114300" cy="952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6</xdr:row>
      <xdr:rowOff>19050</xdr:rowOff>
    </xdr:from>
    <xdr:to>
      <xdr:col>6</xdr:col>
      <xdr:colOff>209550</xdr:colOff>
      <xdr:row>6</xdr:row>
      <xdr:rowOff>152400</xdr:rowOff>
    </xdr:to>
    <xdr:sp>
      <xdr:nvSpPr>
        <xdr:cNvPr id="467" name="AutoShape 591"/>
        <xdr:cNvSpPr>
          <a:spLocks/>
        </xdr:cNvSpPr>
      </xdr:nvSpPr>
      <xdr:spPr>
        <a:xfrm>
          <a:off x="7115175" y="1143000"/>
          <a:ext cx="114300" cy="13335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1095375</xdr:colOff>
      <xdr:row>7</xdr:row>
      <xdr:rowOff>47625</xdr:rowOff>
    </xdr:from>
    <xdr:to>
      <xdr:col>6</xdr:col>
      <xdr:colOff>1181100</xdr:colOff>
      <xdr:row>7</xdr:row>
      <xdr:rowOff>142875</xdr:rowOff>
    </xdr:to>
    <xdr:sp>
      <xdr:nvSpPr>
        <xdr:cNvPr id="468" name="AutoShape 592"/>
        <xdr:cNvSpPr>
          <a:spLocks/>
        </xdr:cNvSpPr>
      </xdr:nvSpPr>
      <xdr:spPr>
        <a:xfrm>
          <a:off x="8115300" y="1333500"/>
          <a:ext cx="85725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38100</xdr:rowOff>
    </xdr:from>
    <xdr:to>
      <xdr:col>8</xdr:col>
      <xdr:colOff>161925</xdr:colOff>
      <xdr:row>7</xdr:row>
      <xdr:rowOff>142875</xdr:rowOff>
    </xdr:to>
    <xdr:sp>
      <xdr:nvSpPr>
        <xdr:cNvPr id="469" name="AutoShape 593"/>
        <xdr:cNvSpPr>
          <a:spLocks/>
        </xdr:cNvSpPr>
      </xdr:nvSpPr>
      <xdr:spPr>
        <a:xfrm>
          <a:off x="9315450" y="1323975"/>
          <a:ext cx="142875" cy="10477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9</xdr:row>
      <xdr:rowOff>0</xdr:rowOff>
    </xdr:from>
    <xdr:to>
      <xdr:col>8</xdr:col>
      <xdr:colOff>285750</xdr:colOff>
      <xdr:row>9</xdr:row>
      <xdr:rowOff>85725</xdr:rowOff>
    </xdr:to>
    <xdr:sp>
      <xdr:nvSpPr>
        <xdr:cNvPr id="470" name="AutoShape 594"/>
        <xdr:cNvSpPr>
          <a:spLocks/>
        </xdr:cNvSpPr>
      </xdr:nvSpPr>
      <xdr:spPr>
        <a:xfrm>
          <a:off x="9496425" y="1609725"/>
          <a:ext cx="85725" cy="857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20</xdr:row>
      <xdr:rowOff>38100</xdr:rowOff>
    </xdr:from>
    <xdr:to>
      <xdr:col>8</xdr:col>
      <xdr:colOff>152400</xdr:colOff>
      <xdr:row>20</xdr:row>
      <xdr:rowOff>114300</xdr:rowOff>
    </xdr:to>
    <xdr:sp>
      <xdr:nvSpPr>
        <xdr:cNvPr id="471" name="AutoShape 595"/>
        <xdr:cNvSpPr>
          <a:spLocks/>
        </xdr:cNvSpPr>
      </xdr:nvSpPr>
      <xdr:spPr>
        <a:xfrm>
          <a:off x="9334500" y="409575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19</xdr:row>
      <xdr:rowOff>47625</xdr:rowOff>
    </xdr:from>
    <xdr:to>
      <xdr:col>8</xdr:col>
      <xdr:colOff>161925</xdr:colOff>
      <xdr:row>19</xdr:row>
      <xdr:rowOff>123825</xdr:rowOff>
    </xdr:to>
    <xdr:sp>
      <xdr:nvSpPr>
        <xdr:cNvPr id="472" name="AutoShape 596"/>
        <xdr:cNvSpPr>
          <a:spLocks/>
        </xdr:cNvSpPr>
      </xdr:nvSpPr>
      <xdr:spPr>
        <a:xfrm>
          <a:off x="9391650" y="3914775"/>
          <a:ext cx="666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23</xdr:row>
      <xdr:rowOff>66675</xdr:rowOff>
    </xdr:from>
    <xdr:to>
      <xdr:col>8</xdr:col>
      <xdr:colOff>180975</xdr:colOff>
      <xdr:row>23</xdr:row>
      <xdr:rowOff>142875</xdr:rowOff>
    </xdr:to>
    <xdr:sp>
      <xdr:nvSpPr>
        <xdr:cNvPr id="473" name="AutoShape 597"/>
        <xdr:cNvSpPr>
          <a:spLocks/>
        </xdr:cNvSpPr>
      </xdr:nvSpPr>
      <xdr:spPr>
        <a:xfrm>
          <a:off x="9363075" y="4695825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22</xdr:row>
      <xdr:rowOff>47625</xdr:rowOff>
    </xdr:from>
    <xdr:to>
      <xdr:col>8</xdr:col>
      <xdr:colOff>180975</xdr:colOff>
      <xdr:row>22</xdr:row>
      <xdr:rowOff>152400</xdr:rowOff>
    </xdr:to>
    <xdr:sp>
      <xdr:nvSpPr>
        <xdr:cNvPr id="474" name="AutoShape 598"/>
        <xdr:cNvSpPr>
          <a:spLocks/>
        </xdr:cNvSpPr>
      </xdr:nvSpPr>
      <xdr:spPr>
        <a:xfrm>
          <a:off x="9391650" y="44862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475" name="AutoShape 599"/>
        <xdr:cNvSpPr>
          <a:spLocks/>
        </xdr:cNvSpPr>
      </xdr:nvSpPr>
      <xdr:spPr>
        <a:xfrm>
          <a:off x="3390900" y="887730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476" name="AutoShape 600"/>
        <xdr:cNvSpPr>
          <a:spLocks/>
        </xdr:cNvSpPr>
      </xdr:nvSpPr>
      <xdr:spPr>
        <a:xfrm>
          <a:off x="3390900" y="8877300"/>
          <a:ext cx="0" cy="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914400</xdr:colOff>
      <xdr:row>9</xdr:row>
      <xdr:rowOff>28575</xdr:rowOff>
    </xdr:from>
    <xdr:to>
      <xdr:col>5</xdr:col>
      <xdr:colOff>914400</xdr:colOff>
      <xdr:row>9</xdr:row>
      <xdr:rowOff>104775</xdr:rowOff>
    </xdr:to>
    <xdr:sp>
      <xdr:nvSpPr>
        <xdr:cNvPr id="477" name="AutoShape 601"/>
        <xdr:cNvSpPr>
          <a:spLocks/>
        </xdr:cNvSpPr>
      </xdr:nvSpPr>
      <xdr:spPr>
        <a:xfrm>
          <a:off x="7019925" y="1638300"/>
          <a:ext cx="0" cy="762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28575</xdr:rowOff>
    </xdr:from>
    <xdr:to>
      <xdr:col>5</xdr:col>
      <xdr:colOff>200025</xdr:colOff>
      <xdr:row>9</xdr:row>
      <xdr:rowOff>114300</xdr:rowOff>
    </xdr:to>
    <xdr:sp>
      <xdr:nvSpPr>
        <xdr:cNvPr id="478" name="AutoShape 602"/>
        <xdr:cNvSpPr>
          <a:spLocks/>
        </xdr:cNvSpPr>
      </xdr:nvSpPr>
      <xdr:spPr>
        <a:xfrm>
          <a:off x="6200775" y="1638300"/>
          <a:ext cx="104775" cy="85725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1200150</xdr:colOff>
      <xdr:row>6</xdr:row>
      <xdr:rowOff>19050</xdr:rowOff>
    </xdr:from>
    <xdr:to>
      <xdr:col>6</xdr:col>
      <xdr:colOff>1304925</xdr:colOff>
      <xdr:row>6</xdr:row>
      <xdr:rowOff>114300</xdr:rowOff>
    </xdr:to>
    <xdr:sp>
      <xdr:nvSpPr>
        <xdr:cNvPr id="479" name="AutoShape 603"/>
        <xdr:cNvSpPr>
          <a:spLocks/>
        </xdr:cNvSpPr>
      </xdr:nvSpPr>
      <xdr:spPr>
        <a:xfrm>
          <a:off x="8220075" y="1143000"/>
          <a:ext cx="104775" cy="9525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8</xdr:row>
      <xdr:rowOff>76200</xdr:rowOff>
    </xdr:from>
    <xdr:to>
      <xdr:col>6</xdr:col>
      <xdr:colOff>333375</xdr:colOff>
      <xdr:row>9</xdr:row>
      <xdr:rowOff>28575</xdr:rowOff>
    </xdr:to>
    <xdr:sp>
      <xdr:nvSpPr>
        <xdr:cNvPr id="480" name="AutoShape 604"/>
        <xdr:cNvSpPr>
          <a:spLocks/>
        </xdr:cNvSpPr>
      </xdr:nvSpPr>
      <xdr:spPr>
        <a:xfrm>
          <a:off x="7172325" y="1524000"/>
          <a:ext cx="180975" cy="1143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7</xdr:row>
      <xdr:rowOff>142875</xdr:rowOff>
    </xdr:from>
    <xdr:to>
      <xdr:col>7</xdr:col>
      <xdr:colOff>228600</xdr:colOff>
      <xdr:row>8</xdr:row>
      <xdr:rowOff>104775</xdr:rowOff>
    </xdr:to>
    <xdr:sp>
      <xdr:nvSpPr>
        <xdr:cNvPr id="481" name="AutoShape 605"/>
        <xdr:cNvSpPr>
          <a:spLocks/>
        </xdr:cNvSpPr>
      </xdr:nvSpPr>
      <xdr:spPr>
        <a:xfrm>
          <a:off x="8458200" y="1428750"/>
          <a:ext cx="180975" cy="123825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581025</xdr:colOff>
      <xdr:row>9</xdr:row>
      <xdr:rowOff>0</xdr:rowOff>
    </xdr:from>
    <xdr:to>
      <xdr:col>8</xdr:col>
      <xdr:colOff>695325</xdr:colOff>
      <xdr:row>9</xdr:row>
      <xdr:rowOff>76200</xdr:rowOff>
    </xdr:to>
    <xdr:sp>
      <xdr:nvSpPr>
        <xdr:cNvPr id="482" name="AutoShape 606"/>
        <xdr:cNvSpPr>
          <a:spLocks/>
        </xdr:cNvSpPr>
      </xdr:nvSpPr>
      <xdr:spPr>
        <a:xfrm>
          <a:off x="9877425" y="1609725"/>
          <a:ext cx="114300" cy="762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26</xdr:row>
      <xdr:rowOff>47625</xdr:rowOff>
    </xdr:from>
    <xdr:to>
      <xdr:col>5</xdr:col>
      <xdr:colOff>219075</xdr:colOff>
      <xdr:row>26</xdr:row>
      <xdr:rowOff>133350</xdr:rowOff>
    </xdr:to>
    <xdr:sp>
      <xdr:nvSpPr>
        <xdr:cNvPr id="483" name="AutoShape 607"/>
        <xdr:cNvSpPr>
          <a:spLocks/>
        </xdr:cNvSpPr>
      </xdr:nvSpPr>
      <xdr:spPr>
        <a:xfrm>
          <a:off x="6219825" y="5248275"/>
          <a:ext cx="104775" cy="85725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26</xdr:row>
      <xdr:rowOff>38100</xdr:rowOff>
    </xdr:from>
    <xdr:to>
      <xdr:col>8</xdr:col>
      <xdr:colOff>247650</xdr:colOff>
      <xdr:row>26</xdr:row>
      <xdr:rowOff>123825</xdr:rowOff>
    </xdr:to>
    <xdr:sp>
      <xdr:nvSpPr>
        <xdr:cNvPr id="484" name="AutoShape 610"/>
        <xdr:cNvSpPr>
          <a:spLocks/>
        </xdr:cNvSpPr>
      </xdr:nvSpPr>
      <xdr:spPr>
        <a:xfrm>
          <a:off x="9439275" y="5238750"/>
          <a:ext cx="104775" cy="85725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142875</xdr:rowOff>
    </xdr:from>
    <xdr:to>
      <xdr:col>4</xdr:col>
      <xdr:colOff>228600</xdr:colOff>
      <xdr:row>8</xdr:row>
      <xdr:rowOff>104775</xdr:rowOff>
    </xdr:to>
    <xdr:sp>
      <xdr:nvSpPr>
        <xdr:cNvPr id="485" name="AutoShape 611"/>
        <xdr:cNvSpPr>
          <a:spLocks/>
        </xdr:cNvSpPr>
      </xdr:nvSpPr>
      <xdr:spPr>
        <a:xfrm>
          <a:off x="5181600" y="1428750"/>
          <a:ext cx="180975" cy="123825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942975</xdr:colOff>
      <xdr:row>7</xdr:row>
      <xdr:rowOff>19050</xdr:rowOff>
    </xdr:from>
    <xdr:to>
      <xdr:col>8</xdr:col>
      <xdr:colOff>1019175</xdr:colOff>
      <xdr:row>7</xdr:row>
      <xdr:rowOff>123825</xdr:rowOff>
    </xdr:to>
    <xdr:sp>
      <xdr:nvSpPr>
        <xdr:cNvPr id="486" name="AutoShape 612"/>
        <xdr:cNvSpPr>
          <a:spLocks/>
        </xdr:cNvSpPr>
      </xdr:nvSpPr>
      <xdr:spPr>
        <a:xfrm>
          <a:off x="10239375" y="1304925"/>
          <a:ext cx="76200" cy="104775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19</xdr:row>
      <xdr:rowOff>57150</xdr:rowOff>
    </xdr:from>
    <xdr:to>
      <xdr:col>6</xdr:col>
      <xdr:colOff>257175</xdr:colOff>
      <xdr:row>19</xdr:row>
      <xdr:rowOff>133350</xdr:rowOff>
    </xdr:to>
    <xdr:sp>
      <xdr:nvSpPr>
        <xdr:cNvPr id="487" name="AutoShape 613"/>
        <xdr:cNvSpPr>
          <a:spLocks/>
        </xdr:cNvSpPr>
      </xdr:nvSpPr>
      <xdr:spPr>
        <a:xfrm>
          <a:off x="7210425" y="3924300"/>
          <a:ext cx="66675" cy="7620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22</xdr:row>
      <xdr:rowOff>47625</xdr:rowOff>
    </xdr:from>
    <xdr:to>
      <xdr:col>6</xdr:col>
      <xdr:colOff>342900</xdr:colOff>
      <xdr:row>22</xdr:row>
      <xdr:rowOff>152400</xdr:rowOff>
    </xdr:to>
    <xdr:sp>
      <xdr:nvSpPr>
        <xdr:cNvPr id="488" name="AutoShape 614"/>
        <xdr:cNvSpPr>
          <a:spLocks/>
        </xdr:cNvSpPr>
      </xdr:nvSpPr>
      <xdr:spPr>
        <a:xfrm>
          <a:off x="7277100" y="44862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32</xdr:row>
      <xdr:rowOff>171450</xdr:rowOff>
    </xdr:from>
    <xdr:to>
      <xdr:col>3</xdr:col>
      <xdr:colOff>133350</xdr:colOff>
      <xdr:row>36</xdr:row>
      <xdr:rowOff>228600</xdr:rowOff>
    </xdr:to>
    <xdr:sp>
      <xdr:nvSpPr>
        <xdr:cNvPr id="489" name="AutoShape 618"/>
        <xdr:cNvSpPr>
          <a:spLocks/>
        </xdr:cNvSpPr>
      </xdr:nvSpPr>
      <xdr:spPr>
        <a:xfrm>
          <a:off x="4248150" y="6877050"/>
          <a:ext cx="152400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32</xdr:row>
      <xdr:rowOff>180975</xdr:rowOff>
    </xdr:from>
    <xdr:to>
      <xdr:col>4</xdr:col>
      <xdr:colOff>123825</xdr:colOff>
      <xdr:row>36</xdr:row>
      <xdr:rowOff>238125</xdr:rowOff>
    </xdr:to>
    <xdr:sp>
      <xdr:nvSpPr>
        <xdr:cNvPr id="490" name="AutoShape 619"/>
        <xdr:cNvSpPr>
          <a:spLocks/>
        </xdr:cNvSpPr>
      </xdr:nvSpPr>
      <xdr:spPr>
        <a:xfrm>
          <a:off x="5162550" y="6886575"/>
          <a:ext cx="95250" cy="1123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32</xdr:row>
      <xdr:rowOff>171450</xdr:rowOff>
    </xdr:from>
    <xdr:to>
      <xdr:col>7</xdr:col>
      <xdr:colOff>123825</xdr:colOff>
      <xdr:row>36</xdr:row>
      <xdr:rowOff>247650</xdr:rowOff>
    </xdr:to>
    <xdr:sp>
      <xdr:nvSpPr>
        <xdr:cNvPr id="491" name="AutoShape 620"/>
        <xdr:cNvSpPr>
          <a:spLocks/>
        </xdr:cNvSpPr>
      </xdr:nvSpPr>
      <xdr:spPr>
        <a:xfrm>
          <a:off x="8448675" y="6877050"/>
          <a:ext cx="85725" cy="1143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32</xdr:row>
      <xdr:rowOff>133350</xdr:rowOff>
    </xdr:from>
    <xdr:to>
      <xdr:col>9</xdr:col>
      <xdr:colOff>142875</xdr:colOff>
      <xdr:row>36</xdr:row>
      <xdr:rowOff>295275</xdr:rowOff>
    </xdr:to>
    <xdr:sp>
      <xdr:nvSpPr>
        <xdr:cNvPr id="492" name="AutoShape 621"/>
        <xdr:cNvSpPr>
          <a:spLocks/>
        </xdr:cNvSpPr>
      </xdr:nvSpPr>
      <xdr:spPr>
        <a:xfrm>
          <a:off x="10325100" y="6838950"/>
          <a:ext cx="133350" cy="12287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24</xdr:row>
      <xdr:rowOff>47625</xdr:rowOff>
    </xdr:from>
    <xdr:to>
      <xdr:col>6</xdr:col>
      <xdr:colOff>342900</xdr:colOff>
      <xdr:row>24</xdr:row>
      <xdr:rowOff>152400</xdr:rowOff>
    </xdr:to>
    <xdr:sp>
      <xdr:nvSpPr>
        <xdr:cNvPr id="493" name="AutoShape 622"/>
        <xdr:cNvSpPr>
          <a:spLocks/>
        </xdr:cNvSpPr>
      </xdr:nvSpPr>
      <xdr:spPr>
        <a:xfrm>
          <a:off x="7277100" y="486727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29</xdr:row>
      <xdr:rowOff>104775</xdr:rowOff>
    </xdr:from>
    <xdr:to>
      <xdr:col>6</xdr:col>
      <xdr:colOff>352425</xdr:colOff>
      <xdr:row>29</xdr:row>
      <xdr:rowOff>200025</xdr:rowOff>
    </xdr:to>
    <xdr:sp>
      <xdr:nvSpPr>
        <xdr:cNvPr id="494" name="AutoShape 623"/>
        <xdr:cNvSpPr>
          <a:spLocks/>
        </xdr:cNvSpPr>
      </xdr:nvSpPr>
      <xdr:spPr>
        <a:xfrm>
          <a:off x="7296150" y="5876925"/>
          <a:ext cx="76200" cy="952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24</xdr:row>
      <xdr:rowOff>57150</xdr:rowOff>
    </xdr:from>
    <xdr:to>
      <xdr:col>8</xdr:col>
      <xdr:colOff>171450</xdr:colOff>
      <xdr:row>24</xdr:row>
      <xdr:rowOff>161925</xdr:rowOff>
    </xdr:to>
    <xdr:sp>
      <xdr:nvSpPr>
        <xdr:cNvPr id="495" name="AutoShape 624"/>
        <xdr:cNvSpPr>
          <a:spLocks/>
        </xdr:cNvSpPr>
      </xdr:nvSpPr>
      <xdr:spPr>
        <a:xfrm>
          <a:off x="9382125" y="4876800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29</xdr:row>
      <xdr:rowOff>66675</xdr:rowOff>
    </xdr:from>
    <xdr:to>
      <xdr:col>8</xdr:col>
      <xdr:colOff>219075</xdr:colOff>
      <xdr:row>29</xdr:row>
      <xdr:rowOff>152400</xdr:rowOff>
    </xdr:to>
    <xdr:sp>
      <xdr:nvSpPr>
        <xdr:cNvPr id="496" name="AutoShape 625"/>
        <xdr:cNvSpPr>
          <a:spLocks/>
        </xdr:cNvSpPr>
      </xdr:nvSpPr>
      <xdr:spPr>
        <a:xfrm>
          <a:off x="9429750" y="5838825"/>
          <a:ext cx="85725" cy="857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66675</xdr:rowOff>
    </xdr:from>
    <xdr:to>
      <xdr:col>5</xdr:col>
      <xdr:colOff>152400</xdr:colOff>
      <xdr:row>29</xdr:row>
      <xdr:rowOff>123825</xdr:rowOff>
    </xdr:to>
    <xdr:sp>
      <xdr:nvSpPr>
        <xdr:cNvPr id="497" name="AutoShape 634"/>
        <xdr:cNvSpPr>
          <a:spLocks/>
        </xdr:cNvSpPr>
      </xdr:nvSpPr>
      <xdr:spPr>
        <a:xfrm>
          <a:off x="6172200" y="5838825"/>
          <a:ext cx="85725" cy="5715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24</xdr:row>
      <xdr:rowOff>28575</xdr:rowOff>
    </xdr:from>
    <xdr:to>
      <xdr:col>5</xdr:col>
      <xdr:colOff>123825</xdr:colOff>
      <xdr:row>24</xdr:row>
      <xdr:rowOff>133350</xdr:rowOff>
    </xdr:to>
    <xdr:sp>
      <xdr:nvSpPr>
        <xdr:cNvPr id="498" name="AutoShape 635"/>
        <xdr:cNvSpPr>
          <a:spLocks/>
        </xdr:cNvSpPr>
      </xdr:nvSpPr>
      <xdr:spPr>
        <a:xfrm>
          <a:off x="6143625" y="4848225"/>
          <a:ext cx="85725" cy="10477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51</xdr:row>
      <xdr:rowOff>57150</xdr:rowOff>
    </xdr:from>
    <xdr:to>
      <xdr:col>0</xdr:col>
      <xdr:colOff>209550</xdr:colOff>
      <xdr:row>51</xdr:row>
      <xdr:rowOff>180975</xdr:rowOff>
    </xdr:to>
    <xdr:sp>
      <xdr:nvSpPr>
        <xdr:cNvPr id="499" name="AutoShape 637"/>
        <xdr:cNvSpPr>
          <a:spLocks/>
        </xdr:cNvSpPr>
      </xdr:nvSpPr>
      <xdr:spPr>
        <a:xfrm>
          <a:off x="104775" y="120396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123825</xdr:rowOff>
    </xdr:from>
    <xdr:to>
      <xdr:col>11</xdr:col>
      <xdr:colOff>142875</xdr:colOff>
      <xdr:row>22</xdr:row>
      <xdr:rowOff>57150</xdr:rowOff>
    </xdr:to>
    <xdr:sp>
      <xdr:nvSpPr>
        <xdr:cNvPr id="500" name="AutoShape 638"/>
        <xdr:cNvSpPr>
          <a:spLocks/>
        </xdr:cNvSpPr>
      </xdr:nvSpPr>
      <xdr:spPr>
        <a:xfrm>
          <a:off x="12077700" y="437197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66675</xdr:colOff>
      <xdr:row>5</xdr:row>
      <xdr:rowOff>57150</xdr:rowOff>
    </xdr:from>
    <xdr:to>
      <xdr:col>13</xdr:col>
      <xdr:colOff>161925</xdr:colOff>
      <xdr:row>5</xdr:row>
      <xdr:rowOff>95250</xdr:rowOff>
    </xdr:to>
    <xdr:sp>
      <xdr:nvSpPr>
        <xdr:cNvPr id="501" name="AutoShape 639"/>
        <xdr:cNvSpPr>
          <a:spLocks/>
        </xdr:cNvSpPr>
      </xdr:nvSpPr>
      <xdr:spPr>
        <a:xfrm>
          <a:off x="13830300" y="1019175"/>
          <a:ext cx="95250" cy="381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7</xdr:row>
      <xdr:rowOff>38100</xdr:rowOff>
    </xdr:from>
    <xdr:to>
      <xdr:col>13</xdr:col>
      <xdr:colOff>276225</xdr:colOff>
      <xdr:row>7</xdr:row>
      <xdr:rowOff>133350</xdr:rowOff>
    </xdr:to>
    <xdr:sp>
      <xdr:nvSpPr>
        <xdr:cNvPr id="502" name="AutoShape 640"/>
        <xdr:cNvSpPr>
          <a:spLocks/>
        </xdr:cNvSpPr>
      </xdr:nvSpPr>
      <xdr:spPr>
        <a:xfrm>
          <a:off x="13963650" y="1323975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12</xdr:row>
      <xdr:rowOff>114300</xdr:rowOff>
    </xdr:from>
    <xdr:to>
      <xdr:col>13</xdr:col>
      <xdr:colOff>123825</xdr:colOff>
      <xdr:row>12</xdr:row>
      <xdr:rowOff>209550</xdr:rowOff>
    </xdr:to>
    <xdr:sp>
      <xdr:nvSpPr>
        <xdr:cNvPr id="503" name="AutoShape 643"/>
        <xdr:cNvSpPr>
          <a:spLocks/>
        </xdr:cNvSpPr>
      </xdr:nvSpPr>
      <xdr:spPr>
        <a:xfrm>
          <a:off x="13811250" y="2295525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13</xdr:row>
      <xdr:rowOff>104775</xdr:rowOff>
    </xdr:from>
    <xdr:to>
      <xdr:col>13</xdr:col>
      <xdr:colOff>133350</xdr:colOff>
      <xdr:row>13</xdr:row>
      <xdr:rowOff>200025</xdr:rowOff>
    </xdr:to>
    <xdr:sp>
      <xdr:nvSpPr>
        <xdr:cNvPr id="504" name="AutoShape 644"/>
        <xdr:cNvSpPr>
          <a:spLocks/>
        </xdr:cNvSpPr>
      </xdr:nvSpPr>
      <xdr:spPr>
        <a:xfrm>
          <a:off x="13820775" y="25336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14</xdr:row>
      <xdr:rowOff>85725</xdr:rowOff>
    </xdr:from>
    <xdr:to>
      <xdr:col>13</xdr:col>
      <xdr:colOff>104775</xdr:colOff>
      <xdr:row>14</xdr:row>
      <xdr:rowOff>180975</xdr:rowOff>
    </xdr:to>
    <xdr:sp>
      <xdr:nvSpPr>
        <xdr:cNvPr id="505" name="AutoShape 645"/>
        <xdr:cNvSpPr>
          <a:spLocks/>
        </xdr:cNvSpPr>
      </xdr:nvSpPr>
      <xdr:spPr>
        <a:xfrm>
          <a:off x="13792200" y="27622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15</xdr:row>
      <xdr:rowOff>85725</xdr:rowOff>
    </xdr:from>
    <xdr:to>
      <xdr:col>13</xdr:col>
      <xdr:colOff>104775</xdr:colOff>
      <xdr:row>15</xdr:row>
      <xdr:rowOff>180975</xdr:rowOff>
    </xdr:to>
    <xdr:sp>
      <xdr:nvSpPr>
        <xdr:cNvPr id="506" name="AutoShape 646"/>
        <xdr:cNvSpPr>
          <a:spLocks/>
        </xdr:cNvSpPr>
      </xdr:nvSpPr>
      <xdr:spPr>
        <a:xfrm>
          <a:off x="13792200" y="30099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30</xdr:row>
      <xdr:rowOff>142875</xdr:rowOff>
    </xdr:from>
    <xdr:to>
      <xdr:col>13</xdr:col>
      <xdr:colOff>104775</xdr:colOff>
      <xdr:row>30</xdr:row>
      <xdr:rowOff>238125</xdr:rowOff>
    </xdr:to>
    <xdr:sp>
      <xdr:nvSpPr>
        <xdr:cNvPr id="507" name="AutoShape 647"/>
        <xdr:cNvSpPr>
          <a:spLocks/>
        </xdr:cNvSpPr>
      </xdr:nvSpPr>
      <xdr:spPr>
        <a:xfrm>
          <a:off x="13792200" y="622935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19050</xdr:colOff>
      <xdr:row>34</xdr:row>
      <xdr:rowOff>161925</xdr:rowOff>
    </xdr:from>
    <xdr:to>
      <xdr:col>13</xdr:col>
      <xdr:colOff>95250</xdr:colOff>
      <xdr:row>34</xdr:row>
      <xdr:rowOff>257175</xdr:rowOff>
    </xdr:to>
    <xdr:sp>
      <xdr:nvSpPr>
        <xdr:cNvPr id="508" name="AutoShape 649"/>
        <xdr:cNvSpPr>
          <a:spLocks/>
        </xdr:cNvSpPr>
      </xdr:nvSpPr>
      <xdr:spPr>
        <a:xfrm>
          <a:off x="13782675" y="7400925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20</xdr:row>
      <xdr:rowOff>57150</xdr:rowOff>
    </xdr:from>
    <xdr:to>
      <xdr:col>6</xdr:col>
      <xdr:colOff>295275</xdr:colOff>
      <xdr:row>20</xdr:row>
      <xdr:rowOff>133350</xdr:rowOff>
    </xdr:to>
    <xdr:sp>
      <xdr:nvSpPr>
        <xdr:cNvPr id="509" name="AutoShape 650"/>
        <xdr:cNvSpPr>
          <a:spLocks/>
        </xdr:cNvSpPr>
      </xdr:nvSpPr>
      <xdr:spPr>
        <a:xfrm>
          <a:off x="7200900" y="411480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27</xdr:row>
      <xdr:rowOff>28575</xdr:rowOff>
    </xdr:from>
    <xdr:to>
      <xdr:col>4</xdr:col>
      <xdr:colOff>200025</xdr:colOff>
      <xdr:row>27</xdr:row>
      <xdr:rowOff>161925</xdr:rowOff>
    </xdr:to>
    <xdr:sp>
      <xdr:nvSpPr>
        <xdr:cNvPr id="510" name="AutoShape 652"/>
        <xdr:cNvSpPr>
          <a:spLocks/>
        </xdr:cNvSpPr>
      </xdr:nvSpPr>
      <xdr:spPr>
        <a:xfrm>
          <a:off x="5153025" y="5419725"/>
          <a:ext cx="180975" cy="13335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27</xdr:row>
      <xdr:rowOff>38100</xdr:rowOff>
    </xdr:from>
    <xdr:to>
      <xdr:col>7</xdr:col>
      <xdr:colOff>200025</xdr:colOff>
      <xdr:row>27</xdr:row>
      <xdr:rowOff>171450</xdr:rowOff>
    </xdr:to>
    <xdr:sp>
      <xdr:nvSpPr>
        <xdr:cNvPr id="511" name="AutoShape 653"/>
        <xdr:cNvSpPr>
          <a:spLocks/>
        </xdr:cNvSpPr>
      </xdr:nvSpPr>
      <xdr:spPr>
        <a:xfrm>
          <a:off x="8429625" y="5429250"/>
          <a:ext cx="180975" cy="13335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28</xdr:row>
      <xdr:rowOff>66675</xdr:rowOff>
    </xdr:from>
    <xdr:to>
      <xdr:col>5</xdr:col>
      <xdr:colOff>171450</xdr:colOff>
      <xdr:row>28</xdr:row>
      <xdr:rowOff>142875</xdr:rowOff>
    </xdr:to>
    <xdr:sp>
      <xdr:nvSpPr>
        <xdr:cNvPr id="512" name="AutoShape 654"/>
        <xdr:cNvSpPr>
          <a:spLocks/>
        </xdr:cNvSpPr>
      </xdr:nvSpPr>
      <xdr:spPr>
        <a:xfrm>
          <a:off x="6162675" y="5648325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28</xdr:row>
      <xdr:rowOff>57150</xdr:rowOff>
    </xdr:from>
    <xdr:to>
      <xdr:col>8</xdr:col>
      <xdr:colOff>228600</xdr:colOff>
      <xdr:row>28</xdr:row>
      <xdr:rowOff>133350</xdr:rowOff>
    </xdr:to>
    <xdr:sp>
      <xdr:nvSpPr>
        <xdr:cNvPr id="513" name="AutoShape 655"/>
        <xdr:cNvSpPr>
          <a:spLocks/>
        </xdr:cNvSpPr>
      </xdr:nvSpPr>
      <xdr:spPr>
        <a:xfrm>
          <a:off x="9410700" y="563880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28</xdr:row>
      <xdr:rowOff>47625</xdr:rowOff>
    </xdr:from>
    <xdr:to>
      <xdr:col>6</xdr:col>
      <xdr:colOff>333375</xdr:colOff>
      <xdr:row>28</xdr:row>
      <xdr:rowOff>123825</xdr:rowOff>
    </xdr:to>
    <xdr:sp>
      <xdr:nvSpPr>
        <xdr:cNvPr id="514" name="AutoShape 656"/>
        <xdr:cNvSpPr>
          <a:spLocks/>
        </xdr:cNvSpPr>
      </xdr:nvSpPr>
      <xdr:spPr>
        <a:xfrm>
          <a:off x="7239000" y="5629275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40</xdr:row>
      <xdr:rowOff>95250</xdr:rowOff>
    </xdr:from>
    <xdr:to>
      <xdr:col>6</xdr:col>
      <xdr:colOff>533400</xdr:colOff>
      <xdr:row>40</xdr:row>
      <xdr:rowOff>171450</xdr:rowOff>
    </xdr:to>
    <xdr:sp>
      <xdr:nvSpPr>
        <xdr:cNvPr id="515" name="AutoShape 657"/>
        <xdr:cNvSpPr>
          <a:spLocks/>
        </xdr:cNvSpPr>
      </xdr:nvSpPr>
      <xdr:spPr>
        <a:xfrm>
          <a:off x="7439025" y="8972550"/>
          <a:ext cx="114300" cy="76200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23</xdr:row>
      <xdr:rowOff>133350</xdr:rowOff>
    </xdr:from>
    <xdr:to>
      <xdr:col>11</xdr:col>
      <xdr:colOff>152400</xdr:colOff>
      <xdr:row>24</xdr:row>
      <xdr:rowOff>66675</xdr:rowOff>
    </xdr:to>
    <xdr:sp>
      <xdr:nvSpPr>
        <xdr:cNvPr id="516" name="AutoShape 658"/>
        <xdr:cNvSpPr>
          <a:spLocks/>
        </xdr:cNvSpPr>
      </xdr:nvSpPr>
      <xdr:spPr>
        <a:xfrm>
          <a:off x="12087225" y="4762500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29</xdr:row>
      <xdr:rowOff>104775</xdr:rowOff>
    </xdr:from>
    <xdr:to>
      <xdr:col>11</xdr:col>
      <xdr:colOff>142875</xdr:colOff>
      <xdr:row>29</xdr:row>
      <xdr:rowOff>228600</xdr:rowOff>
    </xdr:to>
    <xdr:sp>
      <xdr:nvSpPr>
        <xdr:cNvPr id="517" name="AutoShape 659"/>
        <xdr:cNvSpPr>
          <a:spLocks/>
        </xdr:cNvSpPr>
      </xdr:nvSpPr>
      <xdr:spPr>
        <a:xfrm>
          <a:off x="12077700" y="5876925"/>
          <a:ext cx="104775" cy="1238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29</xdr:row>
      <xdr:rowOff>95250</xdr:rowOff>
    </xdr:from>
    <xdr:to>
      <xdr:col>13</xdr:col>
      <xdr:colOff>104775</xdr:colOff>
      <xdr:row>29</xdr:row>
      <xdr:rowOff>200025</xdr:rowOff>
    </xdr:to>
    <xdr:sp>
      <xdr:nvSpPr>
        <xdr:cNvPr id="518" name="AutoShape 660"/>
        <xdr:cNvSpPr>
          <a:spLocks/>
        </xdr:cNvSpPr>
      </xdr:nvSpPr>
      <xdr:spPr>
        <a:xfrm>
          <a:off x="13792200" y="5867400"/>
          <a:ext cx="76200" cy="1047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23</xdr:row>
      <xdr:rowOff>133350</xdr:rowOff>
    </xdr:from>
    <xdr:to>
      <xdr:col>13</xdr:col>
      <xdr:colOff>104775</xdr:colOff>
      <xdr:row>24</xdr:row>
      <xdr:rowOff>38100</xdr:rowOff>
    </xdr:to>
    <xdr:sp>
      <xdr:nvSpPr>
        <xdr:cNvPr id="519" name="AutoShape 662"/>
        <xdr:cNvSpPr>
          <a:spLocks/>
        </xdr:cNvSpPr>
      </xdr:nvSpPr>
      <xdr:spPr>
        <a:xfrm>
          <a:off x="13792200" y="47625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45</xdr:row>
      <xdr:rowOff>114300</xdr:rowOff>
    </xdr:from>
    <xdr:to>
      <xdr:col>13</xdr:col>
      <xdr:colOff>133350</xdr:colOff>
      <xdr:row>45</xdr:row>
      <xdr:rowOff>209550</xdr:rowOff>
    </xdr:to>
    <xdr:sp>
      <xdr:nvSpPr>
        <xdr:cNvPr id="520" name="AutoShape 663"/>
        <xdr:cNvSpPr>
          <a:spLocks/>
        </xdr:cNvSpPr>
      </xdr:nvSpPr>
      <xdr:spPr>
        <a:xfrm>
          <a:off x="13820775" y="10325100"/>
          <a:ext cx="76200" cy="95250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28575</xdr:rowOff>
    </xdr:from>
    <xdr:to>
      <xdr:col>3</xdr:col>
      <xdr:colOff>123825</xdr:colOff>
      <xdr:row>48</xdr:row>
      <xdr:rowOff>371475</xdr:rowOff>
    </xdr:to>
    <xdr:sp>
      <xdr:nvSpPr>
        <xdr:cNvPr id="521" name="AutoShape 664"/>
        <xdr:cNvSpPr>
          <a:spLocks/>
        </xdr:cNvSpPr>
      </xdr:nvSpPr>
      <xdr:spPr>
        <a:xfrm>
          <a:off x="4267200" y="10239375"/>
          <a:ext cx="123825" cy="1200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26</xdr:row>
      <xdr:rowOff>38100</xdr:rowOff>
    </xdr:from>
    <xdr:to>
      <xdr:col>6</xdr:col>
      <xdr:colOff>419100</xdr:colOff>
      <xdr:row>26</xdr:row>
      <xdr:rowOff>123825</xdr:rowOff>
    </xdr:to>
    <xdr:sp>
      <xdr:nvSpPr>
        <xdr:cNvPr id="522" name="AutoShape 665"/>
        <xdr:cNvSpPr>
          <a:spLocks/>
        </xdr:cNvSpPr>
      </xdr:nvSpPr>
      <xdr:spPr>
        <a:xfrm>
          <a:off x="7334250" y="5238750"/>
          <a:ext cx="104775" cy="85725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view="pageBreakPreview" zoomScaleSheetLayoutView="100" workbookViewId="0" topLeftCell="G39">
      <selection activeCell="I56" sqref="I56"/>
    </sheetView>
  </sheetViews>
  <sheetFormatPr defaultColWidth="9.140625" defaultRowHeight="12.75"/>
  <cols>
    <col min="1" max="1" width="4.7109375" style="6" customWidth="1"/>
    <col min="2" max="2" width="46.140625" style="6" customWidth="1"/>
    <col min="3" max="3" width="13.140625" style="6" customWidth="1"/>
    <col min="4" max="4" width="13.00390625" style="6" customWidth="1"/>
    <col min="5" max="5" width="14.57421875" style="6" customWidth="1"/>
    <col min="6" max="6" width="13.7109375" style="6" customWidth="1"/>
    <col min="7" max="7" width="20.8515625" style="6" customWidth="1"/>
    <col min="8" max="8" width="13.28125" style="6" customWidth="1"/>
    <col min="9" max="9" width="15.28125" style="6" customWidth="1"/>
    <col min="10" max="10" width="12.7109375" style="6" customWidth="1"/>
    <col min="11" max="11" width="13.140625" style="6" customWidth="1"/>
    <col min="12" max="12" width="12.57421875" style="6" customWidth="1"/>
    <col min="13" max="13" width="13.28125" style="6" customWidth="1"/>
    <col min="14" max="14" width="12.57421875" style="6" customWidth="1"/>
    <col min="15" max="15" width="13.57421875" style="6" customWidth="1"/>
    <col min="16" max="16" width="9.8515625" style="6" bestFit="1" customWidth="1"/>
    <col min="17" max="16384" width="8.8515625" style="6" customWidth="1"/>
  </cols>
  <sheetData>
    <row r="1" spans="1:15" ht="15.75">
      <c r="A1" s="135" t="s">
        <v>10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8">
      <c r="A2" s="136" t="s">
        <v>67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6.5" thickBot="1">
      <c r="A3" s="5"/>
      <c r="B3" s="3"/>
      <c r="C3" s="3"/>
      <c r="D3" s="3"/>
      <c r="E3" s="3"/>
      <c r="F3" s="3"/>
      <c r="G3" s="3"/>
      <c r="H3" s="3"/>
      <c r="I3" s="3"/>
      <c r="J3" s="3"/>
      <c r="K3" s="3" t="s">
        <v>13</v>
      </c>
      <c r="L3" s="3"/>
      <c r="M3" s="137" t="s">
        <v>44</v>
      </c>
      <c r="N3" s="137"/>
      <c r="O3" s="137"/>
    </row>
    <row r="4" spans="1:15" ht="12.75">
      <c r="A4" s="138" t="s">
        <v>9</v>
      </c>
      <c r="B4" s="141" t="s">
        <v>24</v>
      </c>
      <c r="C4" s="78" t="s">
        <v>37</v>
      </c>
      <c r="D4" s="78" t="s">
        <v>53</v>
      </c>
      <c r="E4" s="91" t="s">
        <v>5</v>
      </c>
      <c r="F4" s="91"/>
      <c r="G4" s="91"/>
      <c r="H4" s="92"/>
      <c r="I4" s="92"/>
      <c r="J4" s="92"/>
      <c r="K4" s="92" t="s">
        <v>4</v>
      </c>
      <c r="L4" s="92"/>
      <c r="M4" s="92"/>
      <c r="N4" s="78" t="s">
        <v>46</v>
      </c>
      <c r="O4" s="80" t="s">
        <v>57</v>
      </c>
    </row>
    <row r="5" spans="1:15" ht="12.75">
      <c r="A5" s="139"/>
      <c r="B5" s="130"/>
      <c r="C5" s="79"/>
      <c r="D5" s="142"/>
      <c r="E5" s="83" t="s">
        <v>54</v>
      </c>
      <c r="F5" s="84"/>
      <c r="G5" s="23" t="s">
        <v>55</v>
      </c>
      <c r="H5" s="83" t="s">
        <v>69</v>
      </c>
      <c r="I5" s="124"/>
      <c r="J5" s="84"/>
      <c r="K5" s="93"/>
      <c r="L5" s="93"/>
      <c r="M5" s="94"/>
      <c r="N5" s="79"/>
      <c r="O5" s="81"/>
    </row>
    <row r="6" spans="1:15" ht="12.75">
      <c r="A6" s="140"/>
      <c r="B6" s="129"/>
      <c r="C6" s="79"/>
      <c r="D6" s="142"/>
      <c r="E6" s="85"/>
      <c r="F6" s="86"/>
      <c r="G6" s="43" t="s">
        <v>68</v>
      </c>
      <c r="H6" s="85"/>
      <c r="I6" s="125"/>
      <c r="J6" s="86"/>
      <c r="K6" s="95"/>
      <c r="L6" s="95"/>
      <c r="M6" s="77"/>
      <c r="N6" s="79"/>
      <c r="O6" s="82"/>
    </row>
    <row r="7" spans="1:15" ht="12.75">
      <c r="A7" s="140"/>
      <c r="B7" s="129"/>
      <c r="C7" s="79"/>
      <c r="D7" s="142"/>
      <c r="E7" s="23" t="s">
        <v>3</v>
      </c>
      <c r="F7" s="58" t="s">
        <v>0</v>
      </c>
      <c r="G7" s="43" t="s">
        <v>40</v>
      </c>
      <c r="H7" s="44" t="s">
        <v>3</v>
      </c>
      <c r="I7" s="44" t="s">
        <v>0</v>
      </c>
      <c r="J7" s="126" t="s">
        <v>43</v>
      </c>
      <c r="K7" s="129" t="s">
        <v>56</v>
      </c>
      <c r="L7" s="126" t="s">
        <v>70</v>
      </c>
      <c r="M7" s="23" t="s">
        <v>1</v>
      </c>
      <c r="N7" s="89"/>
      <c r="O7" s="82"/>
    </row>
    <row r="8" spans="1:15" ht="12.75">
      <c r="A8" s="140"/>
      <c r="B8" s="129"/>
      <c r="C8" s="79"/>
      <c r="D8" s="142"/>
      <c r="E8" s="79" t="s">
        <v>39</v>
      </c>
      <c r="F8" s="59" t="s">
        <v>17</v>
      </c>
      <c r="G8" s="43" t="s">
        <v>18</v>
      </c>
      <c r="H8" s="89" t="s">
        <v>39</v>
      </c>
      <c r="I8" s="45" t="s">
        <v>17</v>
      </c>
      <c r="J8" s="127"/>
      <c r="K8" s="129"/>
      <c r="L8" s="79"/>
      <c r="M8" s="43" t="s">
        <v>2</v>
      </c>
      <c r="N8" s="89"/>
      <c r="O8" s="82"/>
    </row>
    <row r="9" spans="1:15" ht="12.75">
      <c r="A9" s="140"/>
      <c r="B9" s="129"/>
      <c r="C9" s="79"/>
      <c r="D9" s="142"/>
      <c r="E9" s="79"/>
      <c r="F9" s="59" t="s">
        <v>19</v>
      </c>
      <c r="G9" s="43" t="s">
        <v>41</v>
      </c>
      <c r="H9" s="89"/>
      <c r="I9" s="45" t="s">
        <v>25</v>
      </c>
      <c r="J9" s="128"/>
      <c r="K9" s="129"/>
      <c r="L9" s="79"/>
      <c r="M9" s="43" t="s">
        <v>71</v>
      </c>
      <c r="N9" s="89"/>
      <c r="O9" s="82"/>
    </row>
    <row r="10" spans="1:15" ht="12.75">
      <c r="A10" s="140"/>
      <c r="B10" s="129"/>
      <c r="C10" s="130"/>
      <c r="D10" s="143"/>
      <c r="E10" s="130"/>
      <c r="F10" s="60" t="s">
        <v>20</v>
      </c>
      <c r="G10" s="26" t="s">
        <v>42</v>
      </c>
      <c r="H10" s="90"/>
      <c r="I10" s="46"/>
      <c r="J10" s="24" t="s">
        <v>26</v>
      </c>
      <c r="K10" s="129"/>
      <c r="L10" s="130"/>
      <c r="M10" s="26" t="s">
        <v>61</v>
      </c>
      <c r="N10" s="90"/>
      <c r="O10" s="1" t="s">
        <v>60</v>
      </c>
    </row>
    <row r="11" spans="1:15" ht="12.75">
      <c r="A11" s="11">
        <v>1</v>
      </c>
      <c r="B11" s="7">
        <f>A11+1</f>
        <v>2</v>
      </c>
      <c r="C11" s="7">
        <f>B11+1</f>
        <v>3</v>
      </c>
      <c r="D11" s="7">
        <v>4</v>
      </c>
      <c r="E11" s="27">
        <v>5</v>
      </c>
      <c r="F11" s="27">
        <v>6</v>
      </c>
      <c r="G11" s="27">
        <v>7</v>
      </c>
      <c r="H11" s="27">
        <f aca="true" t="shared" si="0" ref="H11:N11">G11+1</f>
        <v>8</v>
      </c>
      <c r="I11" s="27">
        <f t="shared" si="0"/>
        <v>9</v>
      </c>
      <c r="J11" s="7">
        <f t="shared" si="0"/>
        <v>10</v>
      </c>
      <c r="K11" s="7">
        <f t="shared" si="0"/>
        <v>11</v>
      </c>
      <c r="L11" s="7">
        <f t="shared" si="0"/>
        <v>12</v>
      </c>
      <c r="M11" s="27">
        <f t="shared" si="0"/>
        <v>13</v>
      </c>
      <c r="N11" s="7">
        <f t="shared" si="0"/>
        <v>14</v>
      </c>
      <c r="O11" s="12">
        <v>15</v>
      </c>
    </row>
    <row r="12" spans="1:15" ht="19.5" customHeight="1">
      <c r="A12" s="17" t="s">
        <v>21</v>
      </c>
      <c r="B12" s="18" t="s">
        <v>28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28"/>
      <c r="O12" s="29"/>
    </row>
    <row r="13" spans="1:15" ht="19.5" customHeight="1">
      <c r="A13" s="19">
        <v>1</v>
      </c>
      <c r="B13" s="9" t="s">
        <v>29</v>
      </c>
      <c r="C13" s="35">
        <v>24382.38</v>
      </c>
      <c r="D13" s="35">
        <v>4339</v>
      </c>
      <c r="E13" s="35"/>
      <c r="F13" s="35"/>
      <c r="G13" s="35"/>
      <c r="H13" s="35"/>
      <c r="I13" s="35"/>
      <c r="J13" s="35"/>
      <c r="K13" s="35">
        <v>3052.59</v>
      </c>
      <c r="L13" s="35">
        <v>1187.33</v>
      </c>
      <c r="M13" s="61">
        <f>SUM(K13:L13)</f>
        <v>4239.92</v>
      </c>
      <c r="N13" s="66">
        <f>M13</f>
        <v>4239.92</v>
      </c>
      <c r="O13" s="63"/>
    </row>
    <row r="14" spans="1:15" ht="19.5" customHeight="1">
      <c r="A14" s="19">
        <v>2</v>
      </c>
      <c r="B14" s="9" t="s">
        <v>30</v>
      </c>
      <c r="C14" s="35">
        <v>75870.49</v>
      </c>
      <c r="D14" s="35">
        <v>673</v>
      </c>
      <c r="E14" s="35"/>
      <c r="F14" s="35"/>
      <c r="G14" s="35"/>
      <c r="H14" s="35"/>
      <c r="I14" s="35"/>
      <c r="J14" s="35"/>
      <c r="K14" s="35">
        <v>0</v>
      </c>
      <c r="L14" s="35">
        <v>572.8</v>
      </c>
      <c r="M14" s="61">
        <f>SUM(K14:L14)</f>
        <v>572.8</v>
      </c>
      <c r="N14" s="66">
        <f>M14</f>
        <v>572.8</v>
      </c>
      <c r="O14" s="62"/>
    </row>
    <row r="15" spans="1:15" ht="19.5" customHeight="1">
      <c r="A15" s="19">
        <v>3</v>
      </c>
      <c r="B15" s="9" t="s">
        <v>31</v>
      </c>
      <c r="C15" s="35">
        <v>145544.57</v>
      </c>
      <c r="D15" s="35">
        <v>2294</v>
      </c>
      <c r="E15" s="35"/>
      <c r="F15" s="35"/>
      <c r="G15" s="35"/>
      <c r="H15" s="35"/>
      <c r="I15" s="35"/>
      <c r="J15" s="35"/>
      <c r="K15" s="35">
        <v>315</v>
      </c>
      <c r="L15" s="35">
        <v>0</v>
      </c>
      <c r="M15" s="61">
        <f>SUM(K15:L15)</f>
        <v>315</v>
      </c>
      <c r="N15" s="66">
        <f>M15</f>
        <v>315</v>
      </c>
      <c r="O15" s="37"/>
    </row>
    <row r="16" spans="1:15" ht="19.5" customHeight="1">
      <c r="A16" s="19">
        <v>4</v>
      </c>
      <c r="B16" s="2" t="s">
        <v>32</v>
      </c>
      <c r="C16" s="35">
        <v>153232</v>
      </c>
      <c r="D16" s="35">
        <v>5816</v>
      </c>
      <c r="E16" s="35"/>
      <c r="F16" s="35"/>
      <c r="G16" s="35"/>
      <c r="H16" s="35"/>
      <c r="I16" s="35"/>
      <c r="J16" s="35"/>
      <c r="K16" s="35">
        <v>7216</v>
      </c>
      <c r="L16" s="35">
        <v>3421.27</v>
      </c>
      <c r="M16" s="61">
        <f>SUM(K16:L16)</f>
        <v>10637.27</v>
      </c>
      <c r="N16" s="66">
        <f>M16</f>
        <v>10637.27</v>
      </c>
      <c r="O16" s="63"/>
    </row>
    <row r="17" spans="1:15" ht="19.5" customHeight="1">
      <c r="A17" s="19">
        <v>5</v>
      </c>
      <c r="B17" s="2" t="s">
        <v>38</v>
      </c>
      <c r="C17" s="35"/>
      <c r="D17" s="35">
        <v>2290</v>
      </c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7"/>
    </row>
    <row r="18" spans="1:15" ht="19.5" customHeight="1">
      <c r="A18" s="20"/>
      <c r="B18" s="4" t="s">
        <v>23</v>
      </c>
      <c r="C18" s="38"/>
      <c r="D18" s="39">
        <f>SUM(D13:D17)</f>
        <v>15412</v>
      </c>
      <c r="E18" s="39">
        <f aca="true" t="shared" si="1" ref="E18:O18">SUM(E13:E16)</f>
        <v>0</v>
      </c>
      <c r="F18" s="39">
        <f t="shared" si="1"/>
        <v>0</v>
      </c>
      <c r="G18" s="39">
        <f t="shared" si="1"/>
        <v>0</v>
      </c>
      <c r="H18" s="39">
        <f t="shared" si="1"/>
        <v>0</v>
      </c>
      <c r="I18" s="39">
        <f t="shared" si="1"/>
        <v>0</v>
      </c>
      <c r="J18" s="39">
        <f t="shared" si="1"/>
        <v>0</v>
      </c>
      <c r="K18" s="39">
        <f t="shared" si="1"/>
        <v>10583.59</v>
      </c>
      <c r="L18" s="39">
        <f t="shared" si="1"/>
        <v>5181.4</v>
      </c>
      <c r="M18" s="39">
        <f t="shared" si="1"/>
        <v>15764.990000000002</v>
      </c>
      <c r="N18" s="39">
        <f t="shared" si="1"/>
        <v>15764.990000000002</v>
      </c>
      <c r="O18" s="40">
        <f t="shared" si="1"/>
        <v>0</v>
      </c>
    </row>
    <row r="19" spans="1:15" ht="15.75" customHeight="1">
      <c r="A19" s="21" t="s">
        <v>22</v>
      </c>
      <c r="B19" s="22" t="s">
        <v>27</v>
      </c>
      <c r="C19" s="41"/>
      <c r="D19" s="41"/>
      <c r="E19" s="30"/>
      <c r="F19" s="32"/>
      <c r="G19" s="32"/>
      <c r="H19" s="32"/>
      <c r="I19" s="32"/>
      <c r="J19" s="30"/>
      <c r="K19" s="30"/>
      <c r="L19" s="30"/>
      <c r="M19" s="30"/>
      <c r="N19" s="31"/>
      <c r="O19" s="42"/>
    </row>
    <row r="20" spans="1:17" ht="15">
      <c r="A20" s="115">
        <v>1</v>
      </c>
      <c r="B20" s="116" t="s">
        <v>11</v>
      </c>
      <c r="C20" s="119">
        <v>249690.14</v>
      </c>
      <c r="D20" s="119">
        <v>80000</v>
      </c>
      <c r="E20" s="88">
        <f>58554+16353</f>
        <v>74907</v>
      </c>
      <c r="F20" s="32">
        <f>88876.15+30146.09+40529.56</f>
        <v>159551.8</v>
      </c>
      <c r="G20" s="32">
        <v>-159551.8</v>
      </c>
      <c r="H20" s="119">
        <f>E20</f>
        <v>74907</v>
      </c>
      <c r="I20" s="32">
        <f>F20+G20</f>
        <v>0</v>
      </c>
      <c r="J20" s="97">
        <f>H20+I20+I21</f>
        <v>364744.4</v>
      </c>
      <c r="K20" s="114">
        <v>283667.9</v>
      </c>
      <c r="L20" s="114">
        <v>98736.07</v>
      </c>
      <c r="M20" s="103">
        <f>SUM(K20:L20)</f>
        <v>382403.97000000003</v>
      </c>
      <c r="N20" s="103"/>
      <c r="O20" s="104">
        <f>J20+N20-M20</f>
        <v>-17659.570000000007</v>
      </c>
      <c r="P20" s="131"/>
      <c r="Q20" s="132"/>
    </row>
    <row r="21" spans="1:17" ht="15">
      <c r="A21" s="115"/>
      <c r="B21" s="118"/>
      <c r="C21" s="121"/>
      <c r="D21" s="121"/>
      <c r="E21" s="88"/>
      <c r="F21" s="52">
        <v>1100</v>
      </c>
      <c r="G21" s="52">
        <v>288737.4</v>
      </c>
      <c r="H21" s="121">
        <f>E21</f>
        <v>0</v>
      </c>
      <c r="I21" s="52">
        <f>F21+G21</f>
        <v>289837.4</v>
      </c>
      <c r="J21" s="99"/>
      <c r="K21" s="114"/>
      <c r="L21" s="114"/>
      <c r="M21" s="103"/>
      <c r="N21" s="103"/>
      <c r="O21" s="104"/>
      <c r="P21" s="72"/>
      <c r="Q21" s="73"/>
    </row>
    <row r="22" spans="1:17" ht="15">
      <c r="A22" s="115">
        <v>2</v>
      </c>
      <c r="B22" s="116" t="s">
        <v>12</v>
      </c>
      <c r="C22" s="119">
        <v>57399.71</v>
      </c>
      <c r="D22" s="119">
        <v>22588</v>
      </c>
      <c r="E22" s="88">
        <f>10066.25+3051</f>
        <v>13117.25</v>
      </c>
      <c r="F22" s="32"/>
      <c r="G22" s="32">
        <v>4103</v>
      </c>
      <c r="H22" s="119">
        <f>E22+G22</f>
        <v>17220.25</v>
      </c>
      <c r="I22" s="32"/>
      <c r="J22" s="97">
        <f>H22+I22+I23</f>
        <v>72676.95000000001</v>
      </c>
      <c r="K22" s="114">
        <v>82603.31</v>
      </c>
      <c r="L22" s="114">
        <v>16837.38</v>
      </c>
      <c r="M22" s="103">
        <f>SUM(K22:L22)</f>
        <v>99440.69</v>
      </c>
      <c r="N22" s="103"/>
      <c r="O22" s="104">
        <f>J22+N22-M22</f>
        <v>-26763.73999999999</v>
      </c>
      <c r="P22" s="72"/>
      <c r="Q22" s="73"/>
    </row>
    <row r="23" spans="1:17" ht="15">
      <c r="A23" s="115"/>
      <c r="B23" s="118"/>
      <c r="C23" s="121"/>
      <c r="D23" s="121"/>
      <c r="E23" s="88"/>
      <c r="F23" s="52">
        <f>11764.47+12133+24474.61</f>
        <v>48372.08</v>
      </c>
      <c r="G23" s="52">
        <v>7084.62</v>
      </c>
      <c r="H23" s="121"/>
      <c r="I23" s="53">
        <f>F23+G23</f>
        <v>55456.700000000004</v>
      </c>
      <c r="J23" s="99"/>
      <c r="K23" s="114"/>
      <c r="L23" s="114"/>
      <c r="M23" s="103"/>
      <c r="N23" s="103"/>
      <c r="O23" s="104"/>
      <c r="P23" s="72"/>
      <c r="Q23" s="73"/>
    </row>
    <row r="24" spans="1:17" ht="15">
      <c r="A24" s="115">
        <v>3</v>
      </c>
      <c r="B24" s="116" t="s">
        <v>8</v>
      </c>
      <c r="C24" s="119">
        <v>62344</v>
      </c>
      <c r="D24" s="119">
        <v>15786</v>
      </c>
      <c r="E24" s="88"/>
      <c r="F24" s="32">
        <f>9230+19250</f>
        <v>28480</v>
      </c>
      <c r="G24" s="32"/>
      <c r="H24" s="122"/>
      <c r="I24" s="32">
        <f>F24+G24</f>
        <v>28480</v>
      </c>
      <c r="J24" s="111">
        <f>H24+I24+I25</f>
        <v>65596.4</v>
      </c>
      <c r="K24" s="103">
        <v>76202.23</v>
      </c>
      <c r="L24" s="114">
        <v>13619.94</v>
      </c>
      <c r="M24" s="103">
        <f>SUM(K24:L24)</f>
        <v>89822.17</v>
      </c>
      <c r="N24" s="103">
        <v>36012.14</v>
      </c>
      <c r="O24" s="104">
        <v>11786.37</v>
      </c>
      <c r="P24" s="72"/>
      <c r="Q24" s="73"/>
    </row>
    <row r="25" spans="1:17" ht="15">
      <c r="A25" s="115"/>
      <c r="B25" s="118"/>
      <c r="C25" s="121"/>
      <c r="D25" s="121"/>
      <c r="E25" s="122"/>
      <c r="F25" s="53">
        <v>27522.91</v>
      </c>
      <c r="G25" s="53">
        <v>9593.49</v>
      </c>
      <c r="H25" s="123"/>
      <c r="I25" s="53">
        <f>F25+G25</f>
        <v>37116.4</v>
      </c>
      <c r="J25" s="113"/>
      <c r="K25" s="103"/>
      <c r="L25" s="114"/>
      <c r="M25" s="103"/>
      <c r="N25" s="103"/>
      <c r="O25" s="104"/>
      <c r="P25" s="74"/>
      <c r="Q25" s="73"/>
    </row>
    <row r="26" spans="1:17" ht="15">
      <c r="A26" s="115">
        <v>4</v>
      </c>
      <c r="B26" s="116" t="s">
        <v>6</v>
      </c>
      <c r="C26" s="119">
        <v>91363.3</v>
      </c>
      <c r="D26" s="122">
        <v>27000</v>
      </c>
      <c r="E26" s="49">
        <f>7463.5+6234</f>
        <v>13697.5</v>
      </c>
      <c r="F26" s="32"/>
      <c r="G26" s="32"/>
      <c r="H26" s="70">
        <f>E26+G26</f>
        <v>13697.5</v>
      </c>
      <c r="I26" s="32"/>
      <c r="J26" s="111">
        <f>H26+H27+H28+H29+I26+I27+I28+I29</f>
        <v>78247.51999999999</v>
      </c>
      <c r="K26" s="114">
        <v>57942.97</v>
      </c>
      <c r="L26" s="103">
        <v>22131.26</v>
      </c>
      <c r="M26" s="103">
        <f>SUM(K26:L26)</f>
        <v>80074.23</v>
      </c>
      <c r="N26" s="103"/>
      <c r="O26" s="104">
        <f>J26+N26-M26</f>
        <v>-1826.7100000000064</v>
      </c>
      <c r="P26" s="75"/>
      <c r="Q26" s="73"/>
    </row>
    <row r="27" spans="1:17" ht="15">
      <c r="A27" s="115"/>
      <c r="B27" s="117"/>
      <c r="C27" s="120"/>
      <c r="D27" s="123"/>
      <c r="E27" s="50">
        <v>0</v>
      </c>
      <c r="F27" s="53">
        <f>3597+6197</f>
        <v>9794</v>
      </c>
      <c r="G27" s="53">
        <v>7197</v>
      </c>
      <c r="H27" s="48"/>
      <c r="I27" s="48">
        <f>E27+F27+G27</f>
        <v>16991</v>
      </c>
      <c r="J27" s="112"/>
      <c r="K27" s="114"/>
      <c r="L27" s="103"/>
      <c r="M27" s="103"/>
      <c r="N27" s="103"/>
      <c r="O27" s="104"/>
      <c r="P27" s="72"/>
      <c r="Q27" s="73"/>
    </row>
    <row r="28" spans="1:17" ht="15">
      <c r="A28" s="115"/>
      <c r="B28" s="117"/>
      <c r="C28" s="120"/>
      <c r="D28" s="123"/>
      <c r="E28" s="50">
        <f>16313+7917.42+4866</f>
        <v>29096.42</v>
      </c>
      <c r="F28" s="53"/>
      <c r="G28" s="53"/>
      <c r="H28" s="48">
        <f>E28+G28</f>
        <v>29096.42</v>
      </c>
      <c r="I28" s="53"/>
      <c r="J28" s="112"/>
      <c r="K28" s="114"/>
      <c r="L28" s="103"/>
      <c r="M28" s="103"/>
      <c r="N28" s="103"/>
      <c r="O28" s="104"/>
      <c r="P28" s="133"/>
      <c r="Q28" s="134"/>
    </row>
    <row r="29" spans="1:17" ht="15">
      <c r="A29" s="115"/>
      <c r="B29" s="118"/>
      <c r="C29" s="121"/>
      <c r="D29" s="87"/>
      <c r="E29" s="51"/>
      <c r="F29" s="52">
        <v>0</v>
      </c>
      <c r="G29" s="52">
        <v>18462.6</v>
      </c>
      <c r="H29" s="47"/>
      <c r="I29" s="52">
        <f>F29+G29</f>
        <v>18462.6</v>
      </c>
      <c r="J29" s="113"/>
      <c r="K29" s="114"/>
      <c r="L29" s="103"/>
      <c r="M29" s="103"/>
      <c r="N29" s="103"/>
      <c r="O29" s="104"/>
      <c r="P29" s="72"/>
      <c r="Q29" s="73"/>
    </row>
    <row r="30" spans="1:17" ht="24.75" customHeight="1">
      <c r="A30" s="13">
        <v>5</v>
      </c>
      <c r="B30" s="16" t="s">
        <v>16</v>
      </c>
      <c r="C30" s="30">
        <v>29687</v>
      </c>
      <c r="D30" s="30">
        <v>3376</v>
      </c>
      <c r="E30" s="52"/>
      <c r="F30" s="52">
        <v>14820.02</v>
      </c>
      <c r="G30" s="52">
        <v>11254.65</v>
      </c>
      <c r="H30" s="52"/>
      <c r="I30" s="52">
        <f>F30+G30</f>
        <v>26074.67</v>
      </c>
      <c r="J30" s="30">
        <f>H30+I30</f>
        <v>26074.67</v>
      </c>
      <c r="K30" s="30">
        <v>21289.68</v>
      </c>
      <c r="L30" s="30">
        <v>9662.48</v>
      </c>
      <c r="M30" s="30">
        <f>SUM(K30:L30)</f>
        <v>30952.16</v>
      </c>
      <c r="N30" s="31">
        <v>7246.37</v>
      </c>
      <c r="O30" s="63">
        <v>2368.88</v>
      </c>
      <c r="P30" s="72"/>
      <c r="Q30" s="73"/>
    </row>
    <row r="31" spans="1:17" ht="28.5">
      <c r="A31" s="13">
        <v>6</v>
      </c>
      <c r="B31" s="16" t="s">
        <v>15</v>
      </c>
      <c r="C31" s="30">
        <v>5022.3</v>
      </c>
      <c r="D31" s="30">
        <v>1000</v>
      </c>
      <c r="E31" s="30"/>
      <c r="F31" s="30"/>
      <c r="G31" s="30"/>
      <c r="H31" s="30"/>
      <c r="I31" s="52">
        <f>F31+G31</f>
        <v>0</v>
      </c>
      <c r="J31" s="30">
        <f>H31+I31</f>
        <v>0</v>
      </c>
      <c r="K31" s="30">
        <v>4016.67</v>
      </c>
      <c r="L31" s="30">
        <v>634.51</v>
      </c>
      <c r="M31" s="30">
        <f>SUM(K31:L31)</f>
        <v>4651.18</v>
      </c>
      <c r="N31" s="31">
        <f>M31</f>
        <v>4651.18</v>
      </c>
      <c r="O31" s="62"/>
      <c r="P31" s="72"/>
      <c r="Q31" s="73"/>
    </row>
    <row r="32" spans="1:16" ht="20.25" customHeight="1">
      <c r="A32" s="105">
        <v>7</v>
      </c>
      <c r="B32" s="16" t="s">
        <v>47</v>
      </c>
      <c r="C32" s="30"/>
      <c r="D32" s="32"/>
      <c r="E32" s="32"/>
      <c r="F32" s="30"/>
      <c r="G32" s="30"/>
      <c r="H32" s="32"/>
      <c r="I32" s="32"/>
      <c r="J32" s="32"/>
      <c r="K32" s="32"/>
      <c r="L32" s="32"/>
      <c r="M32" s="30"/>
      <c r="N32" s="33"/>
      <c r="O32" s="65"/>
      <c r="P32" s="96"/>
    </row>
    <row r="33" spans="1:15" ht="21" customHeight="1">
      <c r="A33" s="106"/>
      <c r="B33" s="16" t="s">
        <v>48</v>
      </c>
      <c r="C33" s="30"/>
      <c r="D33" s="108">
        <v>8087</v>
      </c>
      <c r="E33" s="108">
        <f>902.84+835</f>
        <v>1737.8400000000001</v>
      </c>
      <c r="F33" s="108"/>
      <c r="G33" s="108"/>
      <c r="H33" s="108">
        <f>E33</f>
        <v>1737.8400000000001</v>
      </c>
      <c r="I33" s="108">
        <f>F33+G33</f>
        <v>0</v>
      </c>
      <c r="J33" s="108">
        <f>H33+I33</f>
        <v>1737.8400000000001</v>
      </c>
      <c r="K33" s="64">
        <v>549.37</v>
      </c>
      <c r="L33" s="64">
        <v>214.71</v>
      </c>
      <c r="M33" s="30">
        <f aca="true" t="shared" si="2" ref="M33:M49">SUM(K33:L33)</f>
        <v>764.08</v>
      </c>
      <c r="N33" s="97">
        <f>M33+M34+M35+M36+M37-J33</f>
        <v>11053.990000000002</v>
      </c>
      <c r="O33" s="100"/>
    </row>
    <row r="34" spans="1:15" ht="21" customHeight="1">
      <c r="A34" s="106"/>
      <c r="B34" s="16" t="s">
        <v>49</v>
      </c>
      <c r="C34" s="30"/>
      <c r="D34" s="109"/>
      <c r="E34" s="109"/>
      <c r="F34" s="109"/>
      <c r="G34" s="109"/>
      <c r="H34" s="109"/>
      <c r="I34" s="109"/>
      <c r="J34" s="109"/>
      <c r="K34" s="30">
        <v>530.07</v>
      </c>
      <c r="L34" s="64">
        <v>202.24</v>
      </c>
      <c r="M34" s="30">
        <f t="shared" si="2"/>
        <v>732.3100000000001</v>
      </c>
      <c r="N34" s="98"/>
      <c r="O34" s="101"/>
    </row>
    <row r="35" spans="1:15" ht="21" customHeight="1">
      <c r="A35" s="106"/>
      <c r="B35" s="16" t="s">
        <v>50</v>
      </c>
      <c r="C35" s="30"/>
      <c r="D35" s="109"/>
      <c r="E35" s="109"/>
      <c r="F35" s="109"/>
      <c r="G35" s="109"/>
      <c r="H35" s="109"/>
      <c r="I35" s="109"/>
      <c r="J35" s="109"/>
      <c r="K35" s="30">
        <v>92.74</v>
      </c>
      <c r="L35" s="64">
        <v>33.06</v>
      </c>
      <c r="M35" s="30">
        <f t="shared" si="2"/>
        <v>125.8</v>
      </c>
      <c r="N35" s="98"/>
      <c r="O35" s="101"/>
    </row>
    <row r="36" spans="1:15" ht="21" customHeight="1">
      <c r="A36" s="106"/>
      <c r="B36" s="16" t="s">
        <v>51</v>
      </c>
      <c r="C36" s="30"/>
      <c r="D36" s="109"/>
      <c r="E36" s="109"/>
      <c r="F36" s="109"/>
      <c r="G36" s="109"/>
      <c r="H36" s="109"/>
      <c r="I36" s="109"/>
      <c r="J36" s="109"/>
      <c r="K36" s="30">
        <v>134.61</v>
      </c>
      <c r="L36" s="64">
        <v>176.47</v>
      </c>
      <c r="M36" s="30">
        <f t="shared" si="2"/>
        <v>311.08000000000004</v>
      </c>
      <c r="N36" s="98"/>
      <c r="O36" s="101"/>
    </row>
    <row r="37" spans="1:15" ht="30">
      <c r="A37" s="107"/>
      <c r="B37" s="57" t="s">
        <v>52</v>
      </c>
      <c r="C37" s="30"/>
      <c r="D37" s="110"/>
      <c r="E37" s="110"/>
      <c r="F37" s="110"/>
      <c r="G37" s="110"/>
      <c r="H37" s="110"/>
      <c r="I37" s="110"/>
      <c r="J37" s="110"/>
      <c r="K37" s="30">
        <v>5066.56</v>
      </c>
      <c r="L37" s="64">
        <v>5792</v>
      </c>
      <c r="M37" s="30">
        <f t="shared" si="2"/>
        <v>10858.560000000001</v>
      </c>
      <c r="N37" s="99"/>
      <c r="O37" s="102"/>
    </row>
    <row r="38" spans="1:15" ht="21" customHeight="1">
      <c r="A38" s="13">
        <v>8</v>
      </c>
      <c r="B38" s="16" t="s">
        <v>7</v>
      </c>
      <c r="C38" s="30"/>
      <c r="D38" s="30">
        <v>0</v>
      </c>
      <c r="E38" s="30">
        <v>408</v>
      </c>
      <c r="F38" s="30"/>
      <c r="G38" s="30"/>
      <c r="H38" s="30">
        <f>E38</f>
        <v>408</v>
      </c>
      <c r="I38" s="30"/>
      <c r="J38" s="30">
        <f aca="true" t="shared" si="3" ref="J38:J49">H38+I38</f>
        <v>408</v>
      </c>
      <c r="K38" s="30">
        <v>1861.43</v>
      </c>
      <c r="L38" s="64">
        <v>0</v>
      </c>
      <c r="M38" s="30">
        <f t="shared" si="2"/>
        <v>1861.43</v>
      </c>
      <c r="N38" s="31"/>
      <c r="O38" s="42">
        <f aca="true" t="shared" si="4" ref="O38:O49">J38+N38-M38</f>
        <v>-1453.43</v>
      </c>
    </row>
    <row r="39" spans="1:15" ht="21" customHeight="1">
      <c r="A39" s="13">
        <v>9</v>
      </c>
      <c r="B39" s="16" t="s">
        <v>45</v>
      </c>
      <c r="C39" s="30"/>
      <c r="D39" s="30">
        <v>0</v>
      </c>
      <c r="E39" s="30">
        <v>2000</v>
      </c>
      <c r="F39" s="30"/>
      <c r="G39" s="30"/>
      <c r="H39" s="30">
        <f>E39</f>
        <v>2000</v>
      </c>
      <c r="I39" s="30"/>
      <c r="J39" s="30">
        <f t="shared" si="3"/>
        <v>2000</v>
      </c>
      <c r="K39" s="30">
        <v>2233.52</v>
      </c>
      <c r="L39" s="64">
        <v>0</v>
      </c>
      <c r="M39" s="30">
        <f t="shared" si="2"/>
        <v>2233.52</v>
      </c>
      <c r="N39" s="31"/>
      <c r="O39" s="42">
        <f t="shared" si="4"/>
        <v>-233.51999999999998</v>
      </c>
    </row>
    <row r="40" spans="1:15" ht="15">
      <c r="A40" s="13">
        <v>10</v>
      </c>
      <c r="B40" s="16" t="s">
        <v>14</v>
      </c>
      <c r="C40" s="30">
        <v>270000</v>
      </c>
      <c r="D40" s="30">
        <v>1000</v>
      </c>
      <c r="E40" s="30"/>
      <c r="F40" s="30"/>
      <c r="G40" s="30"/>
      <c r="H40" s="30"/>
      <c r="I40" s="30"/>
      <c r="J40" s="30">
        <f t="shared" si="3"/>
        <v>0</v>
      </c>
      <c r="K40" s="30">
        <v>36.08</v>
      </c>
      <c r="L40" s="64">
        <v>25.53</v>
      </c>
      <c r="M40" s="30">
        <f t="shared" si="2"/>
        <v>61.61</v>
      </c>
      <c r="N40" s="31"/>
      <c r="O40" s="42">
        <f t="shared" si="4"/>
        <v>-61.61</v>
      </c>
    </row>
    <row r="41" spans="1:15" ht="21" customHeight="1">
      <c r="A41" s="13">
        <v>11</v>
      </c>
      <c r="B41" s="25" t="s">
        <v>35</v>
      </c>
      <c r="C41" s="32">
        <v>4000</v>
      </c>
      <c r="D41" s="30">
        <v>3500</v>
      </c>
      <c r="E41" s="30"/>
      <c r="F41" s="32"/>
      <c r="G41" s="32">
        <v>2800</v>
      </c>
      <c r="H41" s="32"/>
      <c r="I41" s="32">
        <f>G41</f>
        <v>2800</v>
      </c>
      <c r="J41" s="30">
        <f t="shared" si="3"/>
        <v>2800</v>
      </c>
      <c r="K41" s="32">
        <v>436.96</v>
      </c>
      <c r="L41" s="64">
        <v>2412.05</v>
      </c>
      <c r="M41" s="30">
        <f t="shared" si="2"/>
        <v>2849.01</v>
      </c>
      <c r="N41" s="33"/>
      <c r="O41" s="42">
        <f t="shared" si="4"/>
        <v>-49.01000000000022</v>
      </c>
    </row>
    <row r="42" spans="1:15" ht="21" customHeight="1">
      <c r="A42" s="13">
        <v>12</v>
      </c>
      <c r="B42" s="25" t="s">
        <v>36</v>
      </c>
      <c r="C42" s="32">
        <v>1600</v>
      </c>
      <c r="D42" s="30">
        <v>500</v>
      </c>
      <c r="E42" s="30"/>
      <c r="F42" s="32"/>
      <c r="G42" s="32"/>
      <c r="H42" s="32"/>
      <c r="I42" s="30"/>
      <c r="J42" s="30">
        <f t="shared" si="3"/>
        <v>0</v>
      </c>
      <c r="K42" s="32">
        <v>0</v>
      </c>
      <c r="L42" s="64">
        <v>0</v>
      </c>
      <c r="M42" s="30">
        <f aca="true" t="shared" si="5" ref="M42:M48">SUM(K42:L42)</f>
        <v>0</v>
      </c>
      <c r="N42" s="33"/>
      <c r="O42" s="42">
        <f t="shared" si="4"/>
        <v>0</v>
      </c>
    </row>
    <row r="43" spans="1:15" ht="21" customHeight="1">
      <c r="A43" s="13">
        <v>13</v>
      </c>
      <c r="B43" s="76" t="s">
        <v>64</v>
      </c>
      <c r="C43" s="32"/>
      <c r="D43" s="32"/>
      <c r="E43" s="30"/>
      <c r="F43" s="32"/>
      <c r="G43" s="32"/>
      <c r="H43" s="32"/>
      <c r="I43" s="52"/>
      <c r="J43" s="30">
        <f t="shared" si="3"/>
        <v>0</v>
      </c>
      <c r="K43" s="32">
        <v>0</v>
      </c>
      <c r="L43" s="64">
        <v>82.5</v>
      </c>
      <c r="M43" s="30">
        <f t="shared" si="5"/>
        <v>82.5</v>
      </c>
      <c r="N43" s="33"/>
      <c r="O43" s="42">
        <f t="shared" si="4"/>
        <v>-82.5</v>
      </c>
    </row>
    <row r="44" spans="1:15" ht="21" customHeight="1">
      <c r="A44" s="13">
        <v>14</v>
      </c>
      <c r="B44" s="76" t="s">
        <v>65</v>
      </c>
      <c r="C44" s="32"/>
      <c r="D44" s="32"/>
      <c r="E44" s="30"/>
      <c r="F44" s="32"/>
      <c r="G44" s="32"/>
      <c r="H44" s="32"/>
      <c r="I44" s="52"/>
      <c r="J44" s="30">
        <f t="shared" si="3"/>
        <v>0</v>
      </c>
      <c r="K44" s="32">
        <v>0</v>
      </c>
      <c r="L44" s="64">
        <v>4.91</v>
      </c>
      <c r="M44" s="30">
        <f t="shared" si="5"/>
        <v>4.91</v>
      </c>
      <c r="N44" s="33"/>
      <c r="O44" s="42">
        <f t="shared" si="4"/>
        <v>-4.91</v>
      </c>
    </row>
    <row r="45" spans="1:15" ht="21" customHeight="1">
      <c r="A45" s="13">
        <v>15</v>
      </c>
      <c r="B45" s="76" t="s">
        <v>66</v>
      </c>
      <c r="C45" s="32"/>
      <c r="D45" s="32"/>
      <c r="E45" s="30"/>
      <c r="F45" s="32"/>
      <c r="G45" s="32"/>
      <c r="H45" s="32"/>
      <c r="I45" s="52"/>
      <c r="J45" s="30">
        <f t="shared" si="3"/>
        <v>0</v>
      </c>
      <c r="K45" s="32">
        <v>0</v>
      </c>
      <c r="L45" s="64">
        <v>4.91</v>
      </c>
      <c r="M45" s="30">
        <f t="shared" si="5"/>
        <v>4.91</v>
      </c>
      <c r="N45" s="33"/>
      <c r="O45" s="42">
        <f t="shared" si="4"/>
        <v>-4.91</v>
      </c>
    </row>
    <row r="46" spans="1:15" ht="21" customHeight="1">
      <c r="A46" s="13">
        <v>16</v>
      </c>
      <c r="B46" s="68" t="s">
        <v>58</v>
      </c>
      <c r="C46" s="30">
        <v>0</v>
      </c>
      <c r="D46" s="97">
        <v>17380</v>
      </c>
      <c r="E46" s="30"/>
      <c r="F46" s="30"/>
      <c r="G46" s="30"/>
      <c r="H46" s="30"/>
      <c r="I46" s="52"/>
      <c r="J46" s="30">
        <f>H46+I46</f>
        <v>0</v>
      </c>
      <c r="K46" s="30">
        <v>600</v>
      </c>
      <c r="L46" s="30">
        <v>3900.51</v>
      </c>
      <c r="M46" s="30">
        <f t="shared" si="5"/>
        <v>4500.51</v>
      </c>
      <c r="N46" s="31">
        <f>M46</f>
        <v>4500.51</v>
      </c>
      <c r="O46" s="42">
        <f>J46+N46-M46</f>
        <v>0</v>
      </c>
    </row>
    <row r="47" spans="1:15" ht="25.5" customHeight="1">
      <c r="A47" s="13">
        <v>17</v>
      </c>
      <c r="B47" s="71" t="s">
        <v>59</v>
      </c>
      <c r="C47" s="32">
        <v>0</v>
      </c>
      <c r="D47" s="98"/>
      <c r="E47" s="30"/>
      <c r="F47" s="32"/>
      <c r="G47" s="32"/>
      <c r="H47" s="32"/>
      <c r="I47" s="32"/>
      <c r="J47" s="30">
        <f>H47+I47</f>
        <v>0</v>
      </c>
      <c r="K47" s="32">
        <v>0</v>
      </c>
      <c r="L47" s="64">
        <v>39.5</v>
      </c>
      <c r="M47" s="30">
        <f t="shared" si="5"/>
        <v>39.5</v>
      </c>
      <c r="N47" s="33"/>
      <c r="O47" s="42">
        <f>J47+N47-M47</f>
        <v>-39.5</v>
      </c>
    </row>
    <row r="48" spans="1:15" ht="21" customHeight="1">
      <c r="A48" s="13">
        <v>18</v>
      </c>
      <c r="B48" s="71" t="s">
        <v>63</v>
      </c>
      <c r="C48" s="32">
        <v>0</v>
      </c>
      <c r="D48" s="98"/>
      <c r="E48" s="30"/>
      <c r="F48" s="32"/>
      <c r="G48" s="32"/>
      <c r="H48" s="32"/>
      <c r="I48" s="32"/>
      <c r="J48" s="30">
        <f>H48+I48</f>
        <v>0</v>
      </c>
      <c r="K48" s="32">
        <v>0</v>
      </c>
      <c r="L48" s="64">
        <v>2</v>
      </c>
      <c r="M48" s="30">
        <f t="shared" si="5"/>
        <v>2</v>
      </c>
      <c r="N48" s="33"/>
      <c r="O48" s="42">
        <f>J48+N48-M48</f>
        <v>-2</v>
      </c>
    </row>
    <row r="49" spans="1:15" ht="30" customHeight="1">
      <c r="A49" s="13">
        <v>19</v>
      </c>
      <c r="B49" s="71" t="s">
        <v>72</v>
      </c>
      <c r="C49" s="32">
        <v>0</v>
      </c>
      <c r="D49" s="99"/>
      <c r="E49" s="30"/>
      <c r="F49" s="32"/>
      <c r="G49" s="32"/>
      <c r="H49" s="32"/>
      <c r="I49" s="32"/>
      <c r="J49" s="30">
        <f t="shared" si="3"/>
        <v>0</v>
      </c>
      <c r="K49" s="32">
        <v>0</v>
      </c>
      <c r="L49" s="64">
        <v>1528</v>
      </c>
      <c r="M49" s="30">
        <f t="shared" si="2"/>
        <v>1528</v>
      </c>
      <c r="N49" s="33"/>
      <c r="O49" s="42">
        <f t="shared" si="4"/>
        <v>-1528</v>
      </c>
    </row>
    <row r="50" spans="1:15" ht="21" customHeight="1">
      <c r="A50" s="13"/>
      <c r="B50" s="4" t="s">
        <v>33</v>
      </c>
      <c r="C50" s="55"/>
      <c r="D50" s="55">
        <f>SUM(D20:D49)</f>
        <v>180217</v>
      </c>
      <c r="E50" s="55">
        <f>SUM(E20:E49)</f>
        <v>134964.01</v>
      </c>
      <c r="F50" s="55">
        <f>SUM(F20:F49)</f>
        <v>289640.81</v>
      </c>
      <c r="G50" s="55">
        <f>SUM(G20:G49)</f>
        <v>189680.96000000002</v>
      </c>
      <c r="H50" s="55">
        <f>SUM(H20:H49)</f>
        <v>139067.00999999998</v>
      </c>
      <c r="I50" s="55">
        <f>SUM(I20:I49)</f>
        <v>475218.77</v>
      </c>
      <c r="J50" s="55">
        <f>SUM(J20:J49)</f>
        <v>614285.78</v>
      </c>
      <c r="K50" s="55">
        <f>SUM(K20:K49)</f>
        <v>537264.1</v>
      </c>
      <c r="L50" s="55">
        <f>SUM(L20:L49)</f>
        <v>176040.03000000003</v>
      </c>
      <c r="M50" s="55">
        <f>SUM(M20:M49)</f>
        <v>713304.1300000004</v>
      </c>
      <c r="N50" s="55">
        <f>SUM(N20:N49)</f>
        <v>63464.19000000001</v>
      </c>
      <c r="O50" s="56">
        <f>SUM(O20:O49)</f>
        <v>-35554.16</v>
      </c>
    </row>
    <row r="51" spans="1:15" ht="21" customHeight="1" thickBot="1">
      <c r="A51" s="14"/>
      <c r="B51" s="15" t="s">
        <v>34</v>
      </c>
      <c r="C51" s="34"/>
      <c r="D51" s="34">
        <f>SUM(D18+D50)</f>
        <v>195629</v>
      </c>
      <c r="E51" s="34">
        <f>SUM(E18+E50)</f>
        <v>134964.01</v>
      </c>
      <c r="F51" s="34">
        <f>SUM(F18+F50)</f>
        <v>289640.81</v>
      </c>
      <c r="G51" s="34">
        <f>SUM(G18+G50)</f>
        <v>189680.96000000002</v>
      </c>
      <c r="H51" s="34">
        <f>SUM(H18+H50)</f>
        <v>139067.00999999998</v>
      </c>
      <c r="I51" s="34">
        <f>SUM(I18+I50)</f>
        <v>475218.77</v>
      </c>
      <c r="J51" s="34">
        <f>SUM(J18+J50)</f>
        <v>614285.78</v>
      </c>
      <c r="K51" s="34">
        <f>SUM(K18+K50)</f>
        <v>547847.69</v>
      </c>
      <c r="L51" s="34">
        <f>SUM(L18+L50)</f>
        <v>181221.43000000002</v>
      </c>
      <c r="M51" s="34">
        <f>SUM(M18+M50)</f>
        <v>729069.1200000003</v>
      </c>
      <c r="N51" s="34">
        <f>SUM(N18+N50)</f>
        <v>79229.18000000001</v>
      </c>
      <c r="O51" s="69">
        <f>SUM(O18+O50)</f>
        <v>-35554.16</v>
      </c>
    </row>
    <row r="52" spans="1:15" ht="20.25" customHeight="1">
      <c r="A52" s="10"/>
      <c r="B52" s="67" t="s">
        <v>62</v>
      </c>
      <c r="C52" s="67"/>
      <c r="D52" s="67"/>
      <c r="E52" s="67"/>
      <c r="F52" s="54"/>
      <c r="G52" s="54"/>
      <c r="H52" s="54"/>
      <c r="I52" s="54"/>
      <c r="J52" s="54"/>
      <c r="K52" s="54"/>
      <c r="L52" s="54"/>
      <c r="M52" s="54"/>
      <c r="N52" s="54"/>
      <c r="O52" s="54"/>
    </row>
  </sheetData>
  <mergeCells count="77">
    <mergeCell ref="P20:Q20"/>
    <mergeCell ref="P28:Q28"/>
    <mergeCell ref="D46:D49"/>
    <mergeCell ref="A1:O1"/>
    <mergeCell ref="A2:O2"/>
    <mergeCell ref="M3:O3"/>
    <mergeCell ref="A4:A10"/>
    <mergeCell ref="B4:B10"/>
    <mergeCell ref="C4:C10"/>
    <mergeCell ref="D4:D10"/>
    <mergeCell ref="E4:J4"/>
    <mergeCell ref="K4:M6"/>
    <mergeCell ref="N4:N10"/>
    <mergeCell ref="O4:O9"/>
    <mergeCell ref="E5:F6"/>
    <mergeCell ref="H5:J6"/>
    <mergeCell ref="J7:J9"/>
    <mergeCell ref="K7:K10"/>
    <mergeCell ref="L7:L10"/>
    <mergeCell ref="E8:E10"/>
    <mergeCell ref="H8:H10"/>
    <mergeCell ref="A20:A21"/>
    <mergeCell ref="B20:B21"/>
    <mergeCell ref="C20:C21"/>
    <mergeCell ref="D20:D21"/>
    <mergeCell ref="E20:E21"/>
    <mergeCell ref="H20:H21"/>
    <mergeCell ref="J20:J21"/>
    <mergeCell ref="K20:K21"/>
    <mergeCell ref="L20:L21"/>
    <mergeCell ref="M20:M21"/>
    <mergeCell ref="N20:N21"/>
    <mergeCell ref="O20:O21"/>
    <mergeCell ref="A22:A23"/>
    <mergeCell ref="B22:B23"/>
    <mergeCell ref="C22:C23"/>
    <mergeCell ref="D22:D23"/>
    <mergeCell ref="E22:E23"/>
    <mergeCell ref="H22:H23"/>
    <mergeCell ref="J22:J23"/>
    <mergeCell ref="K22:K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H24:H25"/>
    <mergeCell ref="J24:J25"/>
    <mergeCell ref="K24:K25"/>
    <mergeCell ref="L24:L25"/>
    <mergeCell ref="M24:M25"/>
    <mergeCell ref="N24:N25"/>
    <mergeCell ref="O24:O25"/>
    <mergeCell ref="A26:A29"/>
    <mergeCell ref="B26:B29"/>
    <mergeCell ref="C26:C29"/>
    <mergeCell ref="D26:D29"/>
    <mergeCell ref="J26:J29"/>
    <mergeCell ref="K26:K29"/>
    <mergeCell ref="L26:L29"/>
    <mergeCell ref="M26:M29"/>
    <mergeCell ref="G33:G37"/>
    <mergeCell ref="H33:H37"/>
    <mergeCell ref="I33:I37"/>
    <mergeCell ref="J33:J37"/>
    <mergeCell ref="A32:A37"/>
    <mergeCell ref="D33:D37"/>
    <mergeCell ref="E33:E37"/>
    <mergeCell ref="F33:F37"/>
    <mergeCell ref="N33:N37"/>
    <mergeCell ref="O33:O37"/>
    <mergeCell ref="N26:N29"/>
    <mergeCell ref="O26:O29"/>
  </mergeCells>
  <printOptions horizontalCentered="1"/>
  <pageMargins left="0" right="0" top="0.25" bottom="0" header="0" footer="0"/>
  <pageSetup horizontalDpi="600" verticalDpi="600" orientation="landscape" paperSize="9" scale="5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. M. MAZUMDAR</dc:creator>
  <cp:keywords/>
  <dc:description/>
  <cp:lastModifiedBy>User</cp:lastModifiedBy>
  <cp:lastPrinted>2015-03-05T06:41:31Z</cp:lastPrinted>
  <dcterms:created xsi:type="dcterms:W3CDTF">1999-07-27T05:51:54Z</dcterms:created>
  <dcterms:modified xsi:type="dcterms:W3CDTF">2008-01-09T07:38:06Z</dcterms:modified>
  <cp:category/>
  <cp:version/>
  <cp:contentType/>
  <cp:contentStatus/>
</cp:coreProperties>
</file>